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Technology Services\Web User Application Documents\Production\EPSTOREact\Supplements\2020\"/>
    </mc:Choice>
  </mc:AlternateContent>
  <workbookProtection workbookAlgorithmName="SHA-512" workbookHashValue="tpxjWSax9v4EykqrAqpmdt0dxdXs5XSvjtMMEEJXKiyh2HWRylLvqBkrO4HwApmYwmlPBDUn0Vq2skqOVTqpug==" workbookSaltValue="z9j3SgT7GZHIbmIII3IQ5w==" workbookSpinCount="100000" lockStructure="1"/>
  <bookViews>
    <workbookView xWindow="0" yWindow="-15" windowWidth="10695" windowHeight="7335" firstSheet="2" activeTab="3"/>
  </bookViews>
  <sheets>
    <sheet name="GARTNER LEADER'S TOOLKIT" sheetId="23" state="hidden" r:id="rId1"/>
    <sheet name="SaaS T&amp;C Evaluation Toolkit" sheetId="18" state="hidden" r:id="rId2"/>
    <sheet name="Instructions" sheetId="29" r:id="rId3"/>
    <sheet name="Evaluation" sheetId="34" r:id="rId4"/>
    <sheet name="JEA Risk Assessment" sheetId="36" state="hidden" r:id="rId5"/>
    <sheet name="Contractual" sheetId="27" state="hidden" r:id="rId6"/>
    <sheet name="Dropdowns" sheetId="26" state="hidden" r:id="rId7"/>
  </sheets>
  <externalReferences>
    <externalReference r:id="rId8"/>
  </externalReferences>
  <definedNames>
    <definedName name="_xlnm._FilterDatabase" localSheetId="5" hidden="1">Contractual!$A$1:$C$125</definedName>
    <definedName name="JEA_Rating">Dropdowns!$B$2:$B$5</definedName>
    <definedName name="JEA_Section_Info">Dropdowns!$E$2:$E$5</definedName>
    <definedName name="JEA_Section_Info1">Dropdowns!$F$2:$F$5</definedName>
    <definedName name="JEA_Section1">Dropdowns!$D$2:$D$4</definedName>
    <definedName name="_xlnm.Print_Area" localSheetId="5">Contractual!$B$1:$S$109</definedName>
    <definedName name="_xlnm.Print_Area" localSheetId="2">Instructions!$B$1:$K$27</definedName>
    <definedName name="_xlnm.Print_Area" localSheetId="1">'SaaS T&amp;C Evaluation Toolkit'!$A$1:$K$139</definedName>
    <definedName name="_xlnm.Print_Titles" localSheetId="5">Contractual!$B:$B,Contractual!$6:$6</definedName>
    <definedName name="Rating" localSheetId="2">[1]Dropdowns!$A$2:$A$4</definedName>
    <definedName name="ToSort" localSheetId="5">#REF!</definedName>
    <definedName name="ToSort" localSheetId="2">#REF!</definedName>
    <definedName name="ToSort">#REF!</definedName>
    <definedName name="ToSort2">#REF!</definedName>
    <definedName name="ToSort3">#REF!</definedName>
    <definedName name="Vendor_Rating">Dropdowns!$A$2:$A$4</definedName>
    <definedName name="Vendor_Section_Info">Dropdowns!$E$2:$E$5</definedName>
    <definedName name="Vendor_Section_Info1">Dropdowns!$E$2:$E$4</definedName>
    <definedName name="Vendor_Section1">Dropdowns!$C$2:$C$3</definedName>
  </definedNames>
  <calcPr calcId="162913"/>
</workbook>
</file>

<file path=xl/calcChain.xml><?xml version="1.0" encoding="utf-8"?>
<calcChain xmlns="http://schemas.openxmlformats.org/spreadsheetml/2006/main">
  <c r="H7" i="34" l="1"/>
  <c r="E5" i="36" s="1"/>
  <c r="H6" i="34"/>
  <c r="D5" i="36" s="1"/>
  <c r="F7" i="34"/>
  <c r="F6" i="34"/>
  <c r="E15" i="36" l="1"/>
  <c r="E9" i="36"/>
  <c r="E6" i="36"/>
  <c r="E17" i="36" s="1"/>
  <c r="E13" i="36"/>
  <c r="E12" i="36"/>
  <c r="E10" i="36"/>
  <c r="E8" i="36"/>
  <c r="E14" i="36"/>
  <c r="E11" i="36"/>
  <c r="E7" i="36"/>
  <c r="D15" i="36"/>
  <c r="D9" i="36"/>
  <c r="D8" i="36"/>
  <c r="D7" i="36"/>
  <c r="D13" i="36"/>
  <c r="D10" i="36"/>
  <c r="D6" i="36"/>
  <c r="D17" i="36" s="1"/>
  <c r="D14" i="36"/>
  <c r="D12" i="36"/>
  <c r="D11" i="36"/>
  <c r="D8" i="34"/>
  <c r="H8" i="34"/>
  <c r="F8" i="34"/>
  <c r="H19" i="34"/>
  <c r="F19" i="34"/>
  <c r="F14" i="34"/>
  <c r="H14" i="34"/>
  <c r="F15" i="34"/>
  <c r="H15" i="34"/>
  <c r="F16" i="34"/>
  <c r="H16" i="34"/>
  <c r="F17" i="34"/>
  <c r="H17" i="34"/>
  <c r="F18" i="34"/>
  <c r="H18" i="34"/>
  <c r="D13" i="34"/>
  <c r="L8" i="34" l="1"/>
  <c r="H11" i="34" l="1"/>
  <c r="F11" i="34"/>
  <c r="H12" i="34"/>
  <c r="F12" i="34"/>
  <c r="D21" i="34"/>
  <c r="H20" i="34"/>
  <c r="F20" i="34"/>
  <c r="H10" i="34"/>
  <c r="F10" i="34"/>
  <c r="D25" i="34" l="1"/>
  <c r="H21" i="34"/>
  <c r="G21" i="34" s="1"/>
  <c r="G26" i="34" s="1"/>
  <c r="F21" i="34"/>
  <c r="F26" i="34" s="1"/>
  <c r="H13" i="34"/>
  <c r="G13" i="34" s="1"/>
  <c r="F13" i="34"/>
  <c r="E13" i="34" s="1"/>
  <c r="L21" i="34"/>
  <c r="H26" i="34"/>
  <c r="D26" i="34"/>
  <c r="E21" i="34" l="1"/>
  <c r="E26" i="34" s="1"/>
  <c r="G25" i="34"/>
  <c r="E25" i="34"/>
  <c r="F25" i="34"/>
  <c r="L13" i="34"/>
  <c r="H25" i="34"/>
  <c r="F110" i="27" l="1"/>
  <c r="F116" i="27"/>
  <c r="N109" i="27"/>
  <c r="L109" i="27"/>
  <c r="N108" i="27"/>
  <c r="L108" i="27"/>
  <c r="N107" i="27"/>
  <c r="L107" i="27"/>
  <c r="N106" i="27"/>
  <c r="L106" i="27"/>
  <c r="N105" i="27"/>
  <c r="L105" i="27"/>
  <c r="N104" i="27"/>
  <c r="L104" i="27"/>
  <c r="N103" i="27"/>
  <c r="L103" i="27"/>
  <c r="N102" i="27"/>
  <c r="L102" i="27"/>
  <c r="N101" i="27"/>
  <c r="L101" i="27"/>
  <c r="N100" i="27"/>
  <c r="L100" i="27"/>
  <c r="N99" i="27"/>
  <c r="L99" i="27"/>
  <c r="N98" i="27"/>
  <c r="L98" i="27"/>
  <c r="N97" i="27"/>
  <c r="L97" i="27"/>
  <c r="N96" i="27"/>
  <c r="L96" i="27"/>
  <c r="N95" i="27"/>
  <c r="L95" i="27"/>
  <c r="N94" i="27"/>
  <c r="L94" i="27"/>
  <c r="N93" i="27"/>
  <c r="L93" i="27"/>
  <c r="N92" i="27"/>
  <c r="L92" i="27"/>
  <c r="N91" i="27"/>
  <c r="L91" i="27"/>
  <c r="N90" i="27"/>
  <c r="L90" i="27"/>
  <c r="N89" i="27"/>
  <c r="L89" i="27"/>
  <c r="N88" i="27"/>
  <c r="L88" i="27"/>
  <c r="N87" i="27"/>
  <c r="L87" i="27"/>
  <c r="N86" i="27"/>
  <c r="L86" i="27"/>
  <c r="N85" i="27"/>
  <c r="L85" i="27"/>
  <c r="N84" i="27"/>
  <c r="L84" i="27"/>
  <c r="N83" i="27"/>
  <c r="L83" i="27"/>
  <c r="N82" i="27"/>
  <c r="L82" i="27"/>
  <c r="N81" i="27"/>
  <c r="L81" i="27"/>
  <c r="N80" i="27"/>
  <c r="L80" i="27"/>
  <c r="F79" i="27"/>
  <c r="F115" i="27"/>
  <c r="N78" i="27"/>
  <c r="L78" i="27"/>
  <c r="N77" i="27"/>
  <c r="L77" i="27"/>
  <c r="N76" i="27"/>
  <c r="L76" i="27"/>
  <c r="N75" i="27"/>
  <c r="L75" i="27"/>
  <c r="N74" i="27"/>
  <c r="L74" i="27"/>
  <c r="N73" i="27"/>
  <c r="L73" i="27"/>
  <c r="N72" i="27"/>
  <c r="L72" i="27"/>
  <c r="N71" i="27"/>
  <c r="L71" i="27"/>
  <c r="N70" i="27"/>
  <c r="L70" i="27"/>
  <c r="N69" i="27"/>
  <c r="L69" i="27"/>
  <c r="N68" i="27"/>
  <c r="L68" i="27"/>
  <c r="N67" i="27"/>
  <c r="L67" i="27"/>
  <c r="N66" i="27"/>
  <c r="L66" i="27"/>
  <c r="N65" i="27"/>
  <c r="L65" i="27"/>
  <c r="N64" i="27"/>
  <c r="L64" i="27"/>
  <c r="N63" i="27"/>
  <c r="L63" i="27"/>
  <c r="N62" i="27"/>
  <c r="L62" i="27"/>
  <c r="N61" i="27"/>
  <c r="L61" i="27"/>
  <c r="N60" i="27"/>
  <c r="L60" i="27"/>
  <c r="N59" i="27"/>
  <c r="L59" i="27"/>
  <c r="N58" i="27"/>
  <c r="L58" i="27"/>
  <c r="N57" i="27"/>
  <c r="L57" i="27"/>
  <c r="N56" i="27"/>
  <c r="L56" i="27"/>
  <c r="N55" i="27"/>
  <c r="L55" i="27"/>
  <c r="N54" i="27"/>
  <c r="L54" i="27"/>
  <c r="N53" i="27"/>
  <c r="L53" i="27"/>
  <c r="N52" i="27"/>
  <c r="L52" i="27"/>
  <c r="N51" i="27"/>
  <c r="L51" i="27"/>
  <c r="N50" i="27"/>
  <c r="L50" i="27"/>
  <c r="N49" i="27"/>
  <c r="L49" i="27"/>
  <c r="N48" i="27"/>
  <c r="L48" i="27"/>
  <c r="N47" i="27"/>
  <c r="L47" i="27"/>
  <c r="N46" i="27"/>
  <c r="N79" i="27"/>
  <c r="M79" i="27"/>
  <c r="M115" i="27"/>
  <c r="L46" i="27"/>
  <c r="F45" i="27"/>
  <c r="F114" i="27"/>
  <c r="N44" i="27"/>
  <c r="L44" i="27"/>
  <c r="N43" i="27"/>
  <c r="L43" i="27"/>
  <c r="N42" i="27"/>
  <c r="L42" i="27"/>
  <c r="N41" i="27"/>
  <c r="L41" i="27"/>
  <c r="N40" i="27"/>
  <c r="L40" i="27"/>
  <c r="N39" i="27"/>
  <c r="L39" i="27"/>
  <c r="N38" i="27"/>
  <c r="L38" i="27"/>
  <c r="N37" i="27"/>
  <c r="L37" i="27"/>
  <c r="N36" i="27"/>
  <c r="L36" i="27"/>
  <c r="N35" i="27"/>
  <c r="L35" i="27"/>
  <c r="N34" i="27"/>
  <c r="L34" i="27"/>
  <c r="N33" i="27"/>
  <c r="L33" i="27"/>
  <c r="N32" i="27"/>
  <c r="L32" i="27"/>
  <c r="N31" i="27"/>
  <c r="L31" i="27"/>
  <c r="N30" i="27"/>
  <c r="L30" i="27"/>
  <c r="N29" i="27"/>
  <c r="L29" i="27"/>
  <c r="N28" i="27"/>
  <c r="L28" i="27"/>
  <c r="N27" i="27"/>
  <c r="L27" i="27"/>
  <c r="N26" i="27"/>
  <c r="L26" i="27"/>
  <c r="N25" i="27"/>
  <c r="L25" i="27"/>
  <c r="N24" i="27"/>
  <c r="L24" i="27"/>
  <c r="N23" i="27"/>
  <c r="L23" i="27"/>
  <c r="F21" i="27"/>
  <c r="F113" i="27"/>
  <c r="N20" i="27"/>
  <c r="L20" i="27"/>
  <c r="N19" i="27"/>
  <c r="L19" i="27"/>
  <c r="N18" i="27"/>
  <c r="N21" i="27"/>
  <c r="N113" i="27"/>
  <c r="L18" i="27"/>
  <c r="L21" i="27"/>
  <c r="L45" i="27"/>
  <c r="K45" i="27"/>
  <c r="K114" i="27"/>
  <c r="N45" i="27"/>
  <c r="N114" i="27"/>
  <c r="L110" i="27"/>
  <c r="K110" i="27"/>
  <c r="K116" i="27"/>
  <c r="N110" i="27"/>
  <c r="M110" i="27"/>
  <c r="M116" i="27"/>
  <c r="L79" i="27"/>
  <c r="L115" i="27"/>
  <c r="K21" i="27"/>
  <c r="K113" i="27"/>
  <c r="L113" i="27"/>
  <c r="F118" i="27"/>
  <c r="N116" i="27"/>
  <c r="N115" i="27"/>
  <c r="M21" i="27"/>
  <c r="M113" i="27"/>
  <c r="L114" i="27"/>
  <c r="K118" i="27"/>
  <c r="M45" i="27"/>
  <c r="M114" i="27"/>
  <c r="K79" i="27"/>
  <c r="K115" i="27"/>
  <c r="L116" i="27"/>
  <c r="L118" i="27"/>
  <c r="N118" i="27"/>
  <c r="M118" i="27"/>
  <c r="C13" i="18"/>
  <c r="G13" i="18"/>
  <c r="C14" i="18"/>
  <c r="C23" i="18"/>
  <c r="G23" i="18"/>
  <c r="C70" i="18"/>
  <c r="G70" i="18"/>
  <c r="C82" i="18"/>
  <c r="G82" i="18"/>
  <c r="C83" i="18"/>
  <c r="C125" i="18"/>
  <c r="G125" i="18"/>
  <c r="C137" i="18"/>
  <c r="C134" i="18"/>
  <c r="C24" i="18"/>
  <c r="C136" i="18"/>
  <c r="C138" i="18"/>
  <c r="C126" i="18"/>
  <c r="C71" i="18"/>
</calcChain>
</file>

<file path=xl/comments1.xml><?xml version="1.0" encoding="utf-8"?>
<comments xmlns="http://schemas.openxmlformats.org/spreadsheetml/2006/main">
  <authors>
    <author>Krings, Joseph  P.</author>
    <author>Yearwood, Lisa D.</author>
  </authors>
  <commentList>
    <comment ref="D18" authorId="0" shapeId="0">
      <text>
        <r>
          <rPr>
            <b/>
            <sz val="10"/>
            <color indexed="81"/>
            <rFont val="Tahoma"/>
            <family val="2"/>
          </rPr>
          <t>Additional Clarification:</t>
        </r>
        <r>
          <rPr>
            <sz val="10"/>
            <color indexed="81"/>
            <rFont val="Tahoma"/>
            <family val="2"/>
          </rPr>
          <t xml:space="preserve">
Internal controls assessments or audits are often required by regulators or auditors. For instance, publicly listed companies often face financial reporting integrity regulations that require reporting on internal controls, and financial services and health care organizations must comply with strong privacy regulations. As a result, it is common for organizations to include assessments of certain providers in a vendor risk management program. Leverage this section when your provider is to be monitored in your vendor risk management program.  </t>
        </r>
      </text>
    </comment>
    <comment ref="D19" authorId="0" shapeId="0">
      <text>
        <r>
          <rPr>
            <b/>
            <sz val="9"/>
            <color indexed="81"/>
            <rFont val="Tahoma"/>
            <family val="2"/>
          </rPr>
          <t>Additional Clarification:</t>
        </r>
        <r>
          <rPr>
            <sz val="9"/>
            <color indexed="81"/>
            <rFont val="Tahoma"/>
            <family val="2"/>
          </rPr>
          <t xml:space="preserve">
Third-party assessments help validate the security and integrity of the Cloud application and its deployment. It is recommended that Cloud vendors periodically conduct a Cloud security assessment to ensure the security of their solutions.</t>
        </r>
      </text>
    </comment>
    <comment ref="D20" authorId="0" shapeId="0">
      <text>
        <r>
          <rPr>
            <b/>
            <sz val="9"/>
            <color indexed="81"/>
            <rFont val="Tahoma"/>
            <family val="2"/>
          </rPr>
          <t>Additional Clarification:</t>
        </r>
        <r>
          <rPr>
            <sz val="9"/>
            <color indexed="81"/>
            <rFont val="Tahoma"/>
            <family val="2"/>
          </rPr>
          <t xml:space="preserve">
Cloud contracts make the customer ultimately responsible for security, data protection and compliance with local laws. If the cloud provider is complying with privacy regulations for personal data on your behalf you need to be explicit about what it is doing and understand any gaps. If there is little or no personal data in the Cloud application this may be of less concern.</t>
        </r>
      </text>
    </comment>
    <comment ref="D23" authorId="1" shapeId="0">
      <text>
        <r>
          <rPr>
            <b/>
            <sz val="9"/>
            <color indexed="81"/>
            <rFont val="Tahoma"/>
            <family val="2"/>
          </rPr>
          <t>Additional Clarification:</t>
        </r>
        <r>
          <rPr>
            <sz val="9"/>
            <color indexed="81"/>
            <rFont val="Tahoma"/>
            <family val="2"/>
          </rPr>
          <t xml:space="preserve">
All data brought and/or entered into a Cloud solution should be treated as confidential data, unless the customer specifically allows otherwise. Some providers use customer data to provide market intelligence on things like contract labor rate trends.</t>
        </r>
      </text>
    </comment>
    <comment ref="D24" authorId="1" shapeId="0">
      <text>
        <r>
          <rPr>
            <b/>
            <sz val="9"/>
            <color indexed="81"/>
            <rFont val="Tahoma"/>
            <family val="2"/>
          </rPr>
          <t>Additional Clarification:</t>
        </r>
        <r>
          <rPr>
            <sz val="9"/>
            <color indexed="81"/>
            <rFont val="Tahoma"/>
            <family val="2"/>
          </rPr>
          <t xml:space="preserve">
Data security is not something you can govern exclusively through a contract. However, customers are increasingly looking to ensure that their Cloud provider conforms to a nascent but growing number of cloud security standards, including the Shared Assessments Program, Common Assurance Maturity Model, Cloud Security Alliance, FedRAMP or SSAE 16 SOC 2. There are some security certifications (such as ISO 27001 and 27002) which are evolving to take consideration of the unique security risks present in cloud environments.</t>
        </r>
      </text>
    </comment>
    <comment ref="D25" authorId="1" shapeId="0">
      <text>
        <r>
          <rPr>
            <b/>
            <sz val="9"/>
            <color indexed="81"/>
            <rFont val="Tahoma"/>
            <family val="2"/>
          </rPr>
          <t>Additional Clarification:</t>
        </r>
        <r>
          <rPr>
            <sz val="9"/>
            <color indexed="81"/>
            <rFont val="Tahoma"/>
            <family val="2"/>
          </rPr>
          <t xml:space="preserve">
Customer data is an asset of the customer and therefore should be available for download and transfer at no additional cost and at any time. The data transfer mechanism (batch, real time) and the format (flat file, relational database management system, spreadsheet, XML, original format or current application service provider format) should be specified in the contract.</t>
        </r>
      </text>
    </comment>
    <comment ref="D26" authorId="1" shapeId="0">
      <text>
        <r>
          <rPr>
            <b/>
            <sz val="9"/>
            <color indexed="81"/>
            <rFont val="Tahoma"/>
            <family val="2"/>
          </rPr>
          <t>Additional Clarification:</t>
        </r>
        <r>
          <rPr>
            <sz val="9"/>
            <color indexed="81"/>
            <rFont val="Tahoma"/>
            <family val="2"/>
          </rPr>
          <t xml:space="preserve">
Cloud contracts make the customer ultimately responsible for security, data protection and compliance with local laws. If the cloud provider is complying with privacy regulations for personal data on your behalf you need to be explicit about what it is doing and understand any gaps. If there is little or no personal data in the Cloud application this may be of less concern.</t>
        </r>
      </text>
    </comment>
    <comment ref="D27" authorId="1" shapeId="0">
      <text>
        <r>
          <rPr>
            <b/>
            <sz val="9"/>
            <color indexed="81"/>
            <rFont val="Tahoma"/>
            <family val="2"/>
          </rPr>
          <t>Additional Clarification:</t>
        </r>
        <r>
          <rPr>
            <sz val="9"/>
            <color indexed="81"/>
            <rFont val="Tahoma"/>
            <family val="2"/>
          </rPr>
          <t xml:space="preserve">
Cloud contracts make the customer ultimately responsible for security, data protection and compliance with local laws. If the cloud provider is complying with privacy regulations for personal data on your behalf you need to be explicit about what it is doing and understand any gaps. If there is little or no personal data in the Cloud application this may be of less concern.</t>
        </r>
      </text>
    </comment>
    <comment ref="D28" authorId="1" shapeId="0">
      <text>
        <r>
          <rPr>
            <b/>
            <sz val="9"/>
            <color indexed="81"/>
            <rFont val="Tahoma"/>
            <family val="2"/>
          </rPr>
          <t>Additional Clarification:</t>
        </r>
        <r>
          <rPr>
            <sz val="9"/>
            <color indexed="81"/>
            <rFont val="Tahoma"/>
            <family val="2"/>
          </rPr>
          <t xml:space="preserve">
Server encryption is the process of encrypting or protecting data that's not moving through networks.</t>
        </r>
      </text>
    </comment>
    <comment ref="D29" authorId="1" shapeId="0">
      <text>
        <r>
          <rPr>
            <b/>
            <sz val="9"/>
            <color indexed="81"/>
            <rFont val="Tahoma"/>
            <family val="2"/>
          </rPr>
          <t>Additional Clarification:</t>
        </r>
        <r>
          <rPr>
            <sz val="9"/>
            <color indexed="81"/>
            <rFont val="Tahoma"/>
            <family val="2"/>
          </rPr>
          <t xml:space="preserve">
Network encryption is the process of encrypting or encoding data and messages transmitted or communicated over a computer network.</t>
        </r>
      </text>
    </comment>
    <comment ref="D30" authorId="1" shapeId="0">
      <text>
        <r>
          <rPr>
            <b/>
            <sz val="9"/>
            <color indexed="81"/>
            <rFont val="Tahoma"/>
            <family val="2"/>
          </rPr>
          <t>Additional Clarification:</t>
        </r>
        <r>
          <rPr>
            <sz val="9"/>
            <color indexed="81"/>
            <rFont val="Tahoma"/>
            <family val="2"/>
          </rPr>
          <t xml:space="preserve">
Data security is not something you can govern exclusively through a contract. However, customers are increasingly looking to ensure that their Cloud provider conforms to a nascent but growing number of cloud security standards, including the Shared Assessments Program, Common Assurance Maturity Model, Cloud Security Alliance, FedRAMP or SSAE 16 SOC 2. There are some security certifications (such as ISO 27001 and 27002) which are evolving to take consideration of the unique security risks present in cloud environments</t>
        </r>
      </text>
    </comment>
    <comment ref="D31" authorId="1" shapeId="0">
      <text>
        <r>
          <rPr>
            <b/>
            <sz val="9"/>
            <color indexed="81"/>
            <rFont val="Tahoma"/>
            <family val="2"/>
          </rPr>
          <t>Additional Clarification:</t>
        </r>
        <r>
          <rPr>
            <sz val="9"/>
            <color indexed="81"/>
            <rFont val="Tahoma"/>
            <family val="2"/>
          </rPr>
          <t xml:space="preserve">
Given that speed will be of the essence if you need to terminate and move to an alternative, it is important to stipulate that the cloud provider should give you the data within 30 days of notice of termination.</t>
        </r>
      </text>
    </comment>
    <comment ref="D32" authorId="1" shapeId="0">
      <text>
        <r>
          <rPr>
            <b/>
            <sz val="9"/>
            <color indexed="81"/>
            <rFont val="Tahoma"/>
            <family val="2"/>
          </rPr>
          <t>Additional Clarification:</t>
        </r>
        <r>
          <rPr>
            <sz val="9"/>
            <color indexed="81"/>
            <rFont val="Tahoma"/>
            <family val="2"/>
          </rPr>
          <t xml:space="preserve">
Incident response is an organized approach to addressing and managing the aftermath of a security breach or attack (also known as an incident). The goal is to handle the situation in a way that limits damage and reduces recovery time and costs.</t>
        </r>
      </text>
    </comment>
    <comment ref="D33" authorId="1" shapeId="0">
      <text>
        <r>
          <rPr>
            <b/>
            <sz val="9"/>
            <color indexed="81"/>
            <rFont val="Tahoma"/>
            <family val="2"/>
          </rPr>
          <t>Additional Clarification:</t>
        </r>
        <r>
          <rPr>
            <sz val="9"/>
            <color indexed="81"/>
            <rFont val="Tahoma"/>
            <family val="2"/>
          </rPr>
          <t xml:space="preserve">
SIEM is the combination of two different types of products, Security Information Management that gathers and creates reports from security logs and Security Event Manager that uses event correlation and alerting to help with the analysis of security events. They provide real-time analysis of security alerts generated by network hardware and applications.</t>
        </r>
      </text>
    </comment>
    <comment ref="D34" authorId="1" shapeId="0">
      <text>
        <r>
          <rPr>
            <b/>
            <sz val="9"/>
            <color indexed="81"/>
            <rFont val="Tahoma"/>
            <family val="2"/>
          </rPr>
          <t>Additional Clarification:</t>
        </r>
        <r>
          <rPr>
            <sz val="9"/>
            <color indexed="81"/>
            <rFont val="Tahoma"/>
            <family val="2"/>
          </rPr>
          <t xml:space="preserve">
There should be a well defined escalation process to resolve disputes.</t>
        </r>
      </text>
    </comment>
    <comment ref="D35" authorId="1" shapeId="0">
      <text>
        <r>
          <rPr>
            <b/>
            <sz val="9"/>
            <color indexed="81"/>
            <rFont val="Tahoma"/>
            <family val="2"/>
          </rPr>
          <t>Additional Clarification:</t>
        </r>
        <r>
          <rPr>
            <sz val="9"/>
            <color indexed="81"/>
            <rFont val="Tahoma"/>
            <family val="2"/>
          </rPr>
          <t xml:space="preserve">
Ensure that your Cloud provider has a formally documented  disaster recovery plan and conducts regular testing of that plan. This helps maintain service operations availability following the occurrence of a disaster that either partially or completely disrupts provider data center operations. </t>
        </r>
      </text>
    </comment>
    <comment ref="D36" authorId="1" shapeId="0">
      <text>
        <r>
          <rPr>
            <b/>
            <sz val="9"/>
            <color indexed="81"/>
            <rFont val="Tahoma"/>
            <family val="2"/>
          </rPr>
          <t>Additional Clarification:</t>
        </r>
        <r>
          <rPr>
            <sz val="9"/>
            <color indexed="81"/>
            <rFont val="Tahoma"/>
            <family val="2"/>
          </rPr>
          <t xml:space="preserve">
An audit log is a document that records an event in an information (IT) technology system. In addition to documenting what resources were accessed, audit log entries usually include destination and source addresses, a timestamp and user login information.</t>
        </r>
      </text>
    </comment>
    <comment ref="D37" authorId="1" shapeId="0">
      <text>
        <r>
          <rPr>
            <b/>
            <sz val="9"/>
            <color indexed="81"/>
            <rFont val="Tahoma"/>
            <family val="2"/>
          </rPr>
          <t>Additional Clarification:</t>
        </r>
        <r>
          <rPr>
            <sz val="9"/>
            <color indexed="81"/>
            <rFont val="Tahoma"/>
            <family val="2"/>
          </rPr>
          <t xml:space="preserve">
Patch management is an area of systems management that involves acquiring, testing, and installing multiple patches (code changes) to an administered computer system. </t>
        </r>
      </text>
    </comment>
    <comment ref="D38" authorId="1" shapeId="0">
      <text>
        <r>
          <rPr>
            <b/>
            <sz val="9"/>
            <color indexed="81"/>
            <rFont val="Tahoma"/>
            <family val="2"/>
          </rPr>
          <t>Additional Clarification:</t>
        </r>
        <r>
          <rPr>
            <sz val="9"/>
            <color indexed="81"/>
            <rFont val="Tahoma"/>
            <family val="2"/>
          </rPr>
          <t xml:space="preserve">
All data brought and/or entered into a Cloud solution should be treated as confidential data, unless the customer specifically allows otherwise. Some providers use customer data to provide market intelligence on things like contract labor rate trends.</t>
        </r>
      </text>
    </comment>
    <comment ref="D39" authorId="1" shapeId="0">
      <text>
        <r>
          <rPr>
            <b/>
            <sz val="9"/>
            <color indexed="81"/>
            <rFont val="Tahoma"/>
            <family val="2"/>
          </rPr>
          <t>Additional Clarification:</t>
        </r>
        <r>
          <rPr>
            <sz val="9"/>
            <color indexed="81"/>
            <rFont val="Tahoma"/>
            <family val="2"/>
          </rPr>
          <t xml:space="preserve">
SIEM is the combination of two different types of products, Security Information Management that gathers and creates reports from security logs and Security Event Manager that uses event correlation and alerting to help with the analysis of security events. They provide real-time analysis of security alerts generated by network hardware and applications.</t>
        </r>
      </text>
    </comment>
    <comment ref="D40" authorId="1" shapeId="0">
      <text>
        <r>
          <rPr>
            <b/>
            <sz val="9"/>
            <color indexed="81"/>
            <rFont val="Tahoma"/>
            <family val="2"/>
          </rPr>
          <t>Additional Clarification:</t>
        </r>
        <r>
          <rPr>
            <sz val="9"/>
            <color indexed="81"/>
            <rFont val="Tahoma"/>
            <family val="2"/>
          </rPr>
          <t xml:space="preserve">
Patch management is an area of systems management that involves acquiring, testing, and installing multiple patches (code changes) to an administered computer system. </t>
        </r>
      </text>
    </comment>
    <comment ref="D41" authorId="1" shapeId="0">
      <text>
        <r>
          <rPr>
            <b/>
            <sz val="9"/>
            <color indexed="81"/>
            <rFont val="Tahoma"/>
            <family val="2"/>
          </rPr>
          <t>Additional Clarification:</t>
        </r>
        <r>
          <rPr>
            <sz val="9"/>
            <color indexed="81"/>
            <rFont val="Tahoma"/>
            <family val="2"/>
          </rPr>
          <t xml:space="preserve">
'Malware' is an umbrella term used to refer to a variety of forms of hostile or intrusive software, including computer viruses, worms, trojan horses, ransomware, spyware,adware, scareware, and other malicious programs.</t>
        </r>
      </text>
    </comment>
    <comment ref="D42" authorId="1" shapeId="0">
      <text>
        <r>
          <rPr>
            <b/>
            <sz val="9"/>
            <color indexed="81"/>
            <rFont val="Tahoma"/>
            <family val="2"/>
          </rPr>
          <t>Additional Clarification:</t>
        </r>
        <r>
          <rPr>
            <sz val="9"/>
            <color indexed="81"/>
            <rFont val="Tahoma"/>
            <family val="2"/>
          </rPr>
          <t xml:space="preserve">
An audit log is a document that records an event in an information (IT) technology system. In addition to documenting what resources were accessed, audit log entries usually include destination and source addresses, a timestamp and user login information.</t>
        </r>
      </text>
    </comment>
    <comment ref="D43" authorId="1" shapeId="0">
      <text>
        <r>
          <rPr>
            <b/>
            <sz val="9"/>
            <color indexed="81"/>
            <rFont val="Tahoma"/>
            <family val="2"/>
          </rPr>
          <t>Additional Clarification:</t>
        </r>
        <r>
          <rPr>
            <sz val="9"/>
            <color indexed="81"/>
            <rFont val="Tahoma"/>
            <family val="2"/>
          </rPr>
          <t xml:space="preserve">
Physical protection consists of a variety of measures to protect facilities and assets against sabotage, theft, diversion, and other malicious acts.</t>
        </r>
      </text>
    </comment>
    <comment ref="D44" authorId="1" shapeId="0">
      <text>
        <r>
          <rPr>
            <b/>
            <sz val="9"/>
            <color indexed="81"/>
            <rFont val="Tahoma"/>
            <family val="2"/>
          </rPr>
          <t>Additional Clarification:</t>
        </r>
        <r>
          <rPr>
            <sz val="9"/>
            <color indexed="81"/>
            <rFont val="Tahoma"/>
            <family val="2"/>
          </rPr>
          <t xml:space="preserve">
SIEM is the combination of two different types of products, Security Information Management that gathers and creates reports from security logs and Security Event Manager that uses event correlation and alerting to help with the analysis of security events. They provide real-time analysis of security alerts generated by network hardware and applications.</t>
        </r>
      </text>
    </comment>
    <comment ref="D46" authorId="1" shapeId="0">
      <text>
        <r>
          <rPr>
            <b/>
            <sz val="9"/>
            <color indexed="81"/>
            <rFont val="Tahoma"/>
            <family val="2"/>
          </rPr>
          <t>Additional Clarification:</t>
        </r>
        <r>
          <rPr>
            <sz val="9"/>
            <color indexed="81"/>
            <rFont val="Tahoma"/>
            <family val="2"/>
          </rPr>
          <t xml:space="preserve">
All data brought and/or entered into a Cloud solution should be treated as confidential data, unless the customer specifically allows otherwise. Some providers use customer data to provide market intelligence on things like contract labor rate trends.  </t>
        </r>
      </text>
    </comment>
    <comment ref="D47" authorId="1" shapeId="0">
      <text>
        <r>
          <rPr>
            <b/>
            <sz val="9"/>
            <color indexed="81"/>
            <rFont val="Tahoma"/>
            <family val="2"/>
          </rPr>
          <t>Additional Clarification:</t>
        </r>
        <r>
          <rPr>
            <sz val="9"/>
            <color indexed="81"/>
            <rFont val="Tahoma"/>
            <family val="2"/>
          </rPr>
          <t xml:space="preserve">
Organizations can manage the risk of the viability of privately held providers by receiving and evaluating provider's financial statements. Buyers should secure contractual rights to the timely receipt of financial documents for privately held providers.</t>
        </r>
      </text>
    </comment>
    <comment ref="D48" authorId="1" shapeId="0">
      <text>
        <r>
          <rPr>
            <b/>
            <sz val="9"/>
            <color indexed="81"/>
            <rFont val="Tahoma"/>
            <family val="2"/>
          </rPr>
          <t>Additional Clarification:</t>
        </r>
        <r>
          <rPr>
            <sz val="9"/>
            <color indexed="81"/>
            <rFont val="Tahoma"/>
            <family val="2"/>
          </rPr>
          <t xml:space="preserve">
All data brought and/or entered into a Cloud solution should be treated as confidential data, unless the customer specifically allows otherwise. Some providers use customer data to provide market intelligence on things like contract labor rate trends.</t>
        </r>
      </text>
    </comment>
    <comment ref="D49" authorId="1" shapeId="0">
      <text>
        <r>
          <rPr>
            <b/>
            <sz val="9"/>
            <color indexed="81"/>
            <rFont val="Tahoma"/>
            <family val="2"/>
          </rPr>
          <t>Additional Clarification:</t>
        </r>
        <r>
          <rPr>
            <sz val="9"/>
            <color indexed="81"/>
            <rFont val="Tahoma"/>
            <family val="2"/>
          </rPr>
          <t xml:space="preserve">
Customer data is an asset of the customer and therefore should be available for download and transfer at no additional cost and at any time. The data transfer mechanism (batch, real time) and the format (flat file, relational database management system, spreadsheet, XML, original format or current application service provider format) should be specified in the contract.</t>
        </r>
      </text>
    </comment>
    <comment ref="D50" authorId="1" shapeId="0">
      <text>
        <r>
          <rPr>
            <b/>
            <sz val="9"/>
            <color indexed="81"/>
            <rFont val="Tahoma"/>
            <family val="2"/>
          </rPr>
          <t>Additional Clarification:</t>
        </r>
        <r>
          <rPr>
            <sz val="9"/>
            <color indexed="81"/>
            <rFont val="Tahoma"/>
            <family val="2"/>
          </rPr>
          <t xml:space="preserve">
Customer data is an asset of the customer and therefore should be available for download and transfer at no additional cost and at any time. The data transfer mechanism (batch, real time) and the format (flat file, relational database management system, spreadsheet, XML, original format or current application service provider format) should be specified in the contract.  </t>
        </r>
      </text>
    </comment>
    <comment ref="D51" authorId="1" shapeId="0">
      <text>
        <r>
          <rPr>
            <b/>
            <sz val="9"/>
            <color indexed="81"/>
            <rFont val="Tahoma"/>
            <family val="2"/>
          </rPr>
          <t>Additional Clarification:</t>
        </r>
        <r>
          <rPr>
            <sz val="9"/>
            <color indexed="81"/>
            <rFont val="Tahoma"/>
            <family val="2"/>
          </rPr>
          <t xml:space="preserve">
</t>
        </r>
      </text>
    </comment>
    <comment ref="D52" authorId="1" shapeId="0">
      <text>
        <r>
          <rPr>
            <b/>
            <sz val="9"/>
            <color indexed="81"/>
            <rFont val="Tahoma"/>
            <family val="2"/>
          </rPr>
          <t>Additional Clarification:</t>
        </r>
        <r>
          <rPr>
            <sz val="9"/>
            <color indexed="81"/>
            <rFont val="Tahoma"/>
            <family val="2"/>
          </rPr>
          <t xml:space="preserve">
</t>
        </r>
      </text>
    </comment>
    <comment ref="D53" authorId="1" shapeId="0">
      <text>
        <r>
          <rPr>
            <b/>
            <sz val="9"/>
            <color indexed="81"/>
            <rFont val="Tahoma"/>
            <family val="2"/>
          </rPr>
          <t>Additional Clarification:</t>
        </r>
        <r>
          <rPr>
            <sz val="9"/>
            <color indexed="81"/>
            <rFont val="Tahoma"/>
            <family val="2"/>
          </rPr>
          <t xml:space="preserve">
Network encryption is the process of encrypting or encoding data and messages transmitted or communicated over a computer network.</t>
        </r>
      </text>
    </comment>
    <comment ref="D54" authorId="1" shapeId="0">
      <text>
        <r>
          <rPr>
            <b/>
            <sz val="9"/>
            <color indexed="81"/>
            <rFont val="Tahoma"/>
            <family val="2"/>
          </rPr>
          <t>Additional Clarification:</t>
        </r>
        <r>
          <rPr>
            <sz val="9"/>
            <color indexed="81"/>
            <rFont val="Tahoma"/>
            <family val="2"/>
          </rPr>
          <t xml:space="preserve">
</t>
        </r>
      </text>
    </comment>
    <comment ref="D55" authorId="1" shapeId="0">
      <text>
        <r>
          <rPr>
            <b/>
            <sz val="9"/>
            <color indexed="81"/>
            <rFont val="Tahoma"/>
            <family val="2"/>
          </rPr>
          <t>Additional Clarification:</t>
        </r>
        <r>
          <rPr>
            <sz val="9"/>
            <color indexed="81"/>
            <rFont val="Tahoma"/>
            <family val="2"/>
          </rPr>
          <t xml:space="preserve">
</t>
        </r>
      </text>
    </comment>
    <comment ref="D56" authorId="1" shapeId="0">
      <text>
        <r>
          <rPr>
            <b/>
            <sz val="9"/>
            <color indexed="81"/>
            <rFont val="Tahoma"/>
            <family val="2"/>
          </rPr>
          <t>Additional Clarification:</t>
        </r>
        <r>
          <rPr>
            <sz val="9"/>
            <color indexed="81"/>
            <rFont val="Tahoma"/>
            <family val="2"/>
          </rPr>
          <t xml:space="preserve">
</t>
        </r>
      </text>
    </comment>
    <comment ref="D57" authorId="1" shapeId="0">
      <text>
        <r>
          <rPr>
            <b/>
            <sz val="9"/>
            <color indexed="81"/>
            <rFont val="Tahoma"/>
            <family val="2"/>
          </rPr>
          <t>Additional Clarification:</t>
        </r>
        <r>
          <rPr>
            <sz val="9"/>
            <color indexed="81"/>
            <rFont val="Tahoma"/>
            <family val="2"/>
          </rPr>
          <t xml:space="preserve">
</t>
        </r>
      </text>
    </comment>
    <comment ref="D58" authorId="1" shapeId="0">
      <text>
        <r>
          <rPr>
            <b/>
            <sz val="9"/>
            <color indexed="81"/>
            <rFont val="Tahoma"/>
            <family val="2"/>
          </rPr>
          <t>Additional Clarification:</t>
        </r>
        <r>
          <rPr>
            <sz val="9"/>
            <color indexed="81"/>
            <rFont val="Tahoma"/>
            <family val="2"/>
          </rPr>
          <t xml:space="preserve">
</t>
        </r>
      </text>
    </comment>
    <comment ref="D59" authorId="1" shapeId="0">
      <text>
        <r>
          <rPr>
            <b/>
            <sz val="9"/>
            <color indexed="81"/>
            <rFont val="Tahoma"/>
            <family val="2"/>
          </rPr>
          <t>Additional Clarification:</t>
        </r>
        <r>
          <rPr>
            <sz val="9"/>
            <color indexed="81"/>
            <rFont val="Tahoma"/>
            <family val="2"/>
          </rPr>
          <t xml:space="preserve">
</t>
        </r>
      </text>
    </comment>
    <comment ref="D60" authorId="1" shapeId="0">
      <text>
        <r>
          <rPr>
            <b/>
            <sz val="9"/>
            <color indexed="81"/>
            <rFont val="Tahoma"/>
            <family val="2"/>
          </rPr>
          <t>Additional Clarification:</t>
        </r>
        <r>
          <rPr>
            <sz val="9"/>
            <color indexed="81"/>
            <rFont val="Tahoma"/>
            <family val="2"/>
          </rPr>
          <t xml:space="preserve">
Network encryption is the process of encrypting or encoding data and messages transmitted or communicated over a computer network.</t>
        </r>
      </text>
    </comment>
    <comment ref="D61" authorId="1" shapeId="0">
      <text>
        <r>
          <rPr>
            <b/>
            <sz val="9"/>
            <color indexed="81"/>
            <rFont val="Tahoma"/>
            <family val="2"/>
          </rPr>
          <t>Additional Clarification:</t>
        </r>
        <r>
          <rPr>
            <sz val="9"/>
            <color indexed="81"/>
            <rFont val="Tahoma"/>
            <family val="2"/>
          </rPr>
          <t xml:space="preserve">
</t>
        </r>
      </text>
    </comment>
    <comment ref="D62" authorId="1" shapeId="0">
      <text>
        <r>
          <rPr>
            <b/>
            <sz val="9"/>
            <color indexed="81"/>
            <rFont val="Tahoma"/>
            <family val="2"/>
          </rPr>
          <t>Additional Clarification:</t>
        </r>
        <r>
          <rPr>
            <sz val="9"/>
            <color indexed="81"/>
            <rFont val="Tahoma"/>
            <family val="2"/>
          </rPr>
          <t xml:space="preserve">
Network encryption is the process of encrypting or encoding data and messages transmitted or communicated over a computer network.</t>
        </r>
      </text>
    </comment>
    <comment ref="D63" authorId="1" shapeId="0">
      <text>
        <r>
          <rPr>
            <b/>
            <sz val="9"/>
            <color indexed="81"/>
            <rFont val="Tahoma"/>
            <family val="2"/>
          </rPr>
          <t>Additional Clarification:</t>
        </r>
        <r>
          <rPr>
            <sz val="9"/>
            <color indexed="81"/>
            <rFont val="Tahoma"/>
            <family val="2"/>
          </rPr>
          <t xml:space="preserve">
</t>
        </r>
      </text>
    </comment>
    <comment ref="D64" authorId="1" shapeId="0">
      <text>
        <r>
          <rPr>
            <b/>
            <sz val="9"/>
            <color indexed="81"/>
            <rFont val="Tahoma"/>
            <family val="2"/>
          </rPr>
          <t>Additional Clarification:</t>
        </r>
        <r>
          <rPr>
            <sz val="9"/>
            <color indexed="81"/>
            <rFont val="Tahoma"/>
            <family val="2"/>
          </rPr>
          <t xml:space="preserve">
</t>
        </r>
      </text>
    </comment>
    <comment ref="D65" authorId="1" shapeId="0">
      <text>
        <r>
          <rPr>
            <b/>
            <sz val="9"/>
            <color indexed="81"/>
            <rFont val="Tahoma"/>
            <family val="2"/>
          </rPr>
          <t>Additional Clarification:</t>
        </r>
        <r>
          <rPr>
            <sz val="9"/>
            <color indexed="81"/>
            <rFont val="Tahoma"/>
            <family val="2"/>
          </rPr>
          <t xml:space="preserve">
</t>
        </r>
      </text>
    </comment>
    <comment ref="D66" authorId="1" shapeId="0">
      <text>
        <r>
          <rPr>
            <b/>
            <sz val="9"/>
            <color indexed="81"/>
            <rFont val="Tahoma"/>
            <family val="2"/>
          </rPr>
          <t>Additional Clarification:</t>
        </r>
        <r>
          <rPr>
            <sz val="9"/>
            <color indexed="81"/>
            <rFont val="Tahoma"/>
            <family val="2"/>
          </rPr>
          <t xml:space="preserve">
</t>
        </r>
      </text>
    </comment>
    <comment ref="D67" authorId="1" shapeId="0">
      <text>
        <r>
          <rPr>
            <b/>
            <sz val="9"/>
            <color indexed="81"/>
            <rFont val="Tahoma"/>
            <family val="2"/>
          </rPr>
          <t>Additional Clarification:</t>
        </r>
        <r>
          <rPr>
            <sz val="9"/>
            <color indexed="81"/>
            <rFont val="Tahoma"/>
            <family val="2"/>
          </rPr>
          <t xml:space="preserve">
</t>
        </r>
      </text>
    </comment>
    <comment ref="D68" authorId="1" shapeId="0">
      <text>
        <r>
          <rPr>
            <b/>
            <sz val="9"/>
            <color indexed="81"/>
            <rFont val="Tahoma"/>
            <family val="2"/>
          </rPr>
          <t>Additional Clarification:</t>
        </r>
        <r>
          <rPr>
            <sz val="9"/>
            <color indexed="81"/>
            <rFont val="Tahoma"/>
            <family val="2"/>
          </rPr>
          <t xml:space="preserve">
Directory integration allows you to restrict access to the network and enforce Group Policies based on membership in specific Directory groups.</t>
        </r>
      </text>
    </comment>
    <comment ref="D69" authorId="1" shapeId="0">
      <text>
        <r>
          <rPr>
            <b/>
            <sz val="9"/>
            <color indexed="81"/>
            <rFont val="Tahoma"/>
            <family val="2"/>
          </rPr>
          <t>Additional Clarification:</t>
        </r>
        <r>
          <rPr>
            <sz val="9"/>
            <color indexed="81"/>
            <rFont val="Tahoma"/>
            <family val="2"/>
          </rPr>
          <t xml:space="preserve">
Customer audits allow the customer the right to oversee an audit of the service providers facilities and practices.</t>
        </r>
      </text>
    </comment>
    <comment ref="D70" authorId="1" shapeId="0">
      <text>
        <r>
          <rPr>
            <b/>
            <sz val="9"/>
            <color indexed="81"/>
            <rFont val="Tahoma"/>
            <family val="2"/>
          </rPr>
          <t>Additional Clarification:</t>
        </r>
        <r>
          <rPr>
            <sz val="9"/>
            <color indexed="81"/>
            <rFont val="Tahoma"/>
            <family val="2"/>
          </rPr>
          <t xml:space="preserve">
An audit log is a document that records an event in an information (IT) technology system. In addition to documenting what resources were accessed, audit log entries usually include destination and source addresses, a timestamp and user login information.</t>
        </r>
      </text>
    </comment>
    <comment ref="D71" authorId="1" shapeId="0">
      <text>
        <r>
          <rPr>
            <b/>
            <sz val="9"/>
            <color indexed="81"/>
            <rFont val="Tahoma"/>
            <family val="2"/>
          </rPr>
          <t>Additional Clarification:</t>
        </r>
        <r>
          <rPr>
            <sz val="9"/>
            <color indexed="81"/>
            <rFont val="Tahoma"/>
            <family val="2"/>
          </rPr>
          <t xml:space="preserve">
In addition to documenting what resources were accessed, audit log entries usually include destination and source addresses, a timestamp and user login information</t>
        </r>
      </text>
    </comment>
    <comment ref="D72" authorId="1" shapeId="0">
      <text>
        <r>
          <rPr>
            <b/>
            <sz val="9"/>
            <color indexed="81"/>
            <rFont val="Tahoma"/>
            <family val="2"/>
          </rPr>
          <t>Additional Clarification:</t>
        </r>
        <r>
          <rPr>
            <sz val="9"/>
            <color indexed="81"/>
            <rFont val="Tahoma"/>
            <family val="2"/>
          </rPr>
          <t xml:space="preserve">
Patch management is an area of systems management that involves acquiring, testing, and installing multiple patches (code changes) to an administered computer system. </t>
        </r>
      </text>
    </comment>
    <comment ref="D73" authorId="1" shapeId="0">
      <text>
        <r>
          <rPr>
            <b/>
            <sz val="9"/>
            <color indexed="81"/>
            <rFont val="Tahoma"/>
            <family val="2"/>
          </rPr>
          <t>Additional Clarification:</t>
        </r>
        <r>
          <rPr>
            <sz val="9"/>
            <color indexed="81"/>
            <rFont val="Tahoma"/>
            <family val="2"/>
          </rPr>
          <t xml:space="preserve">
Patch management is an area of systems management that involves acquiring, testing, and installing multiple patches (code changes) to an administered computer system. </t>
        </r>
      </text>
    </comment>
    <comment ref="D74" authorId="1" shapeId="0">
      <text>
        <r>
          <rPr>
            <b/>
            <sz val="9"/>
            <color indexed="81"/>
            <rFont val="Tahoma"/>
            <family val="2"/>
          </rPr>
          <t>Additional Clarification:</t>
        </r>
        <r>
          <rPr>
            <sz val="9"/>
            <color indexed="81"/>
            <rFont val="Tahoma"/>
            <family val="2"/>
          </rPr>
          <t xml:space="preserve">
SIEM is the combination of two different types of products, Security Information Management that gathers and creates reports from security logs and Security Event Manager that uses event correlation and alerting to help with the analysis of security events. They provide real-time analysis of security alerts generated by network hardware and applications.</t>
        </r>
      </text>
    </comment>
    <comment ref="D75" authorId="1" shapeId="0">
      <text>
        <r>
          <rPr>
            <b/>
            <sz val="9"/>
            <color indexed="81"/>
            <rFont val="Tahoma"/>
            <family val="2"/>
          </rPr>
          <t>Additional Clarification:</t>
        </r>
        <r>
          <rPr>
            <sz val="9"/>
            <color indexed="81"/>
            <rFont val="Tahoma"/>
            <family val="2"/>
          </rPr>
          <t xml:space="preserve">
SIEM is the combination of two different types of products, Security Information Management that gathers and creates reports from security logs and Security Event Manager that uses event correlation and alerting to help with the analysis of security events. They provide real-time analysis of security alerts generated by network hardware and applications.</t>
        </r>
      </text>
    </comment>
    <comment ref="D76" authorId="1" shapeId="0">
      <text>
        <r>
          <rPr>
            <b/>
            <sz val="9"/>
            <color indexed="81"/>
            <rFont val="Tahoma"/>
            <family val="2"/>
          </rPr>
          <t>Additional Clarification:</t>
        </r>
        <r>
          <rPr>
            <sz val="9"/>
            <color indexed="81"/>
            <rFont val="Tahoma"/>
            <family val="2"/>
          </rPr>
          <t xml:space="preserve">
Firewall protection for Layers 3 through 7 of the OSI model, including stateful packet inspection of voice and video, if applicable.</t>
        </r>
      </text>
    </comment>
    <comment ref="D77" authorId="1" shapeId="0">
      <text>
        <r>
          <rPr>
            <b/>
            <sz val="9"/>
            <color indexed="81"/>
            <rFont val="Tahoma"/>
            <family val="2"/>
          </rPr>
          <t>Additional Clarification:</t>
        </r>
        <r>
          <rPr>
            <sz val="9"/>
            <color indexed="81"/>
            <rFont val="Tahoma"/>
            <family val="2"/>
          </rPr>
          <t xml:space="preserve">
Intrusion detection/prevention.</t>
        </r>
      </text>
    </comment>
    <comment ref="D78" authorId="1" shapeId="0">
      <text>
        <r>
          <rPr>
            <b/>
            <sz val="9"/>
            <color indexed="81"/>
            <rFont val="Tahoma"/>
            <family val="2"/>
          </rPr>
          <t>Additional Clarification:</t>
        </r>
        <r>
          <rPr>
            <sz val="9"/>
            <color indexed="81"/>
            <rFont val="Tahoma"/>
            <family val="2"/>
          </rPr>
          <t xml:space="preserve">
Notification to JEA of security issues or vulnerabilities, and provide a timeline for resolution.</t>
        </r>
      </text>
    </comment>
    <comment ref="D80" authorId="1" shapeId="0">
      <text>
        <r>
          <rPr>
            <b/>
            <sz val="9"/>
            <color indexed="81"/>
            <rFont val="Tahoma"/>
            <family val="2"/>
          </rPr>
          <t>Additional Clarification:</t>
        </r>
        <r>
          <rPr>
            <sz val="9"/>
            <color indexed="81"/>
            <rFont val="Tahoma"/>
            <family val="2"/>
          </rPr>
          <t xml:space="preserve">
Data security is not something you can govern exclusively through a contract. However, customers are increasingly looking to ensure that their Cloud provider conforms to a nascent but growing number of cloud security.</t>
        </r>
      </text>
    </comment>
    <comment ref="D81" authorId="1" shapeId="0">
      <text>
        <r>
          <rPr>
            <b/>
            <sz val="9"/>
            <color indexed="81"/>
            <rFont val="Tahoma"/>
            <family val="2"/>
          </rPr>
          <t>Additional Clarification:</t>
        </r>
        <r>
          <rPr>
            <sz val="9"/>
            <color indexed="81"/>
            <rFont val="Tahoma"/>
            <family val="2"/>
          </rPr>
          <t xml:space="preserve">
Both synchronous and asynchronous message types.</t>
        </r>
      </text>
    </comment>
    <comment ref="D82" authorId="1" shapeId="0">
      <text>
        <r>
          <rPr>
            <b/>
            <sz val="9"/>
            <color indexed="81"/>
            <rFont val="Tahoma"/>
            <family val="2"/>
          </rPr>
          <t>Additional Clarification:</t>
        </r>
        <r>
          <rPr>
            <sz val="9"/>
            <color indexed="81"/>
            <rFont val="Tahoma"/>
            <family val="2"/>
          </rPr>
          <t xml:space="preserve">
Secured file transfer, based on industry standards.</t>
        </r>
      </text>
    </comment>
    <comment ref="D83" authorId="1" shapeId="0">
      <text>
        <r>
          <rPr>
            <b/>
            <sz val="9"/>
            <color indexed="81"/>
            <rFont val="Tahoma"/>
            <family val="2"/>
          </rPr>
          <t>Additional Clarification:</t>
        </r>
        <r>
          <rPr>
            <sz val="9"/>
            <color indexed="81"/>
            <rFont val="Tahoma"/>
            <family val="2"/>
          </rPr>
          <t xml:space="preserve">
SOAP fault exceptions as provider or consumer of web services.</t>
        </r>
      </text>
    </comment>
    <comment ref="D84" authorId="1" shapeId="0">
      <text>
        <r>
          <rPr>
            <b/>
            <sz val="9"/>
            <color indexed="81"/>
            <rFont val="Tahoma"/>
            <family val="2"/>
          </rPr>
          <t>Additional Clarification:</t>
        </r>
        <r>
          <rPr>
            <sz val="9"/>
            <color indexed="81"/>
            <rFont val="Tahoma"/>
            <family val="2"/>
          </rPr>
          <t xml:space="preserve">
Use of both HTTPs and JMS transport protocols.</t>
        </r>
      </text>
    </comment>
    <comment ref="D85" authorId="1" shapeId="0">
      <text>
        <r>
          <rPr>
            <b/>
            <sz val="9"/>
            <color indexed="81"/>
            <rFont val="Tahoma"/>
            <family val="2"/>
          </rPr>
          <t>Additional Clarification:</t>
        </r>
        <r>
          <rPr>
            <sz val="9"/>
            <color indexed="81"/>
            <rFont val="Tahoma"/>
            <family val="2"/>
          </rPr>
          <t xml:space="preserve">
SOAP RPC and document binding’s types.</t>
        </r>
      </text>
    </comment>
    <comment ref="D86" authorId="1" shapeId="0">
      <text>
        <r>
          <rPr>
            <b/>
            <sz val="9"/>
            <color indexed="81"/>
            <rFont val="Tahoma"/>
            <family val="2"/>
          </rPr>
          <t>Additional Clarification:</t>
        </r>
        <r>
          <rPr>
            <sz val="9"/>
            <color indexed="81"/>
            <rFont val="Tahoma"/>
            <family val="2"/>
          </rPr>
          <t xml:space="preserve">
WSDL v1.1 for all services provided or consumed by.</t>
        </r>
      </text>
    </comment>
    <comment ref="D87" authorId="1" shapeId="0">
      <text>
        <r>
          <rPr>
            <b/>
            <sz val="9"/>
            <color indexed="81"/>
            <rFont val="Tahoma"/>
            <family val="2"/>
          </rPr>
          <t>Additional Clarification:</t>
        </r>
        <r>
          <rPr>
            <sz val="9"/>
            <color indexed="81"/>
            <rFont val="Tahoma"/>
            <family val="2"/>
          </rPr>
          <t xml:space="preserve">
WS-I Basic Profile v1.1 for all services provided or consumed by.</t>
        </r>
      </text>
    </comment>
    <comment ref="D88" authorId="1" shapeId="0">
      <text>
        <r>
          <rPr>
            <b/>
            <sz val="9"/>
            <color indexed="81"/>
            <rFont val="Tahoma"/>
            <family val="2"/>
          </rPr>
          <t xml:space="preserve">Additional Clarification:
</t>
        </r>
        <r>
          <rPr>
            <sz val="9"/>
            <color indexed="81"/>
            <rFont val="Tahoma"/>
            <family val="2"/>
          </rPr>
          <t>JEA's target name space naming standards for all WSDL documents.</t>
        </r>
      </text>
    </comment>
    <comment ref="D89" authorId="1" shapeId="0">
      <text>
        <r>
          <rPr>
            <b/>
            <sz val="9"/>
            <color indexed="81"/>
            <rFont val="Tahoma"/>
            <family val="2"/>
          </rPr>
          <t>Additional Clarification:</t>
        </r>
        <r>
          <rPr>
            <sz val="9"/>
            <color indexed="81"/>
            <rFont val="Tahoma"/>
            <family val="2"/>
          </rPr>
          <t xml:space="preserve">
</t>
        </r>
      </text>
    </comment>
    <comment ref="D90" authorId="1" shapeId="0">
      <text>
        <r>
          <rPr>
            <b/>
            <sz val="9"/>
            <color indexed="81"/>
            <rFont val="Tahoma"/>
            <family val="2"/>
          </rPr>
          <t>Additional Clarification:</t>
        </r>
        <r>
          <rPr>
            <sz val="9"/>
            <color indexed="81"/>
            <rFont val="Tahoma"/>
            <family val="2"/>
          </rPr>
          <t xml:space="preserve">
</t>
        </r>
      </text>
    </comment>
    <comment ref="D91" authorId="1" shapeId="0">
      <text>
        <r>
          <rPr>
            <b/>
            <sz val="9"/>
            <color indexed="81"/>
            <rFont val="Tahoma"/>
            <family val="2"/>
          </rPr>
          <t>Additional Clarification:</t>
        </r>
        <r>
          <rPr>
            <sz val="9"/>
            <color indexed="81"/>
            <rFont val="Tahoma"/>
            <family val="2"/>
          </rPr>
          <t xml:space="preserve">
</t>
        </r>
      </text>
    </comment>
    <comment ref="D92" authorId="1" shapeId="0">
      <text>
        <r>
          <rPr>
            <b/>
            <sz val="9"/>
            <color indexed="81"/>
            <rFont val="Tahoma"/>
            <family val="2"/>
          </rPr>
          <t>Additional Clarification:</t>
        </r>
        <r>
          <rPr>
            <sz val="9"/>
            <color indexed="81"/>
            <rFont val="Tahoma"/>
            <family val="2"/>
          </rPr>
          <t xml:space="preserve">
</t>
        </r>
      </text>
    </comment>
    <comment ref="D93" authorId="1" shapeId="0">
      <text>
        <r>
          <rPr>
            <b/>
            <sz val="9"/>
            <color indexed="81"/>
            <rFont val="Tahoma"/>
            <family val="2"/>
          </rPr>
          <t>Additional Clarification:</t>
        </r>
        <r>
          <rPr>
            <sz val="9"/>
            <color indexed="81"/>
            <rFont val="Tahoma"/>
            <family val="2"/>
          </rPr>
          <t xml:space="preserve">
</t>
        </r>
      </text>
    </comment>
    <comment ref="D94" authorId="1" shapeId="0">
      <text>
        <r>
          <rPr>
            <b/>
            <sz val="9"/>
            <color indexed="81"/>
            <rFont val="Tahoma"/>
            <family val="2"/>
          </rPr>
          <t>Additional Clarification:</t>
        </r>
        <r>
          <rPr>
            <sz val="9"/>
            <color indexed="81"/>
            <rFont val="Tahoma"/>
            <family val="2"/>
          </rPr>
          <t xml:space="preserve">
</t>
        </r>
      </text>
    </comment>
    <comment ref="D95" authorId="1" shapeId="0">
      <text>
        <r>
          <rPr>
            <b/>
            <sz val="9"/>
            <color indexed="81"/>
            <rFont val="Tahoma"/>
            <family val="2"/>
          </rPr>
          <t>Additional Clarification:</t>
        </r>
        <r>
          <rPr>
            <sz val="9"/>
            <color indexed="81"/>
            <rFont val="Tahoma"/>
            <family val="2"/>
          </rPr>
          <t xml:space="preserve">
</t>
        </r>
      </text>
    </comment>
    <comment ref="D96" authorId="1" shapeId="0">
      <text>
        <r>
          <rPr>
            <b/>
            <sz val="9"/>
            <color indexed="81"/>
            <rFont val="Tahoma"/>
            <family val="2"/>
          </rPr>
          <t>Additional Clarification:</t>
        </r>
        <r>
          <rPr>
            <sz val="9"/>
            <color indexed="81"/>
            <rFont val="Tahoma"/>
            <family val="2"/>
          </rPr>
          <t xml:space="preserve">
</t>
        </r>
      </text>
    </comment>
    <comment ref="D97" authorId="1" shapeId="0">
      <text>
        <r>
          <rPr>
            <b/>
            <sz val="9"/>
            <color indexed="81"/>
            <rFont val="Tahoma"/>
            <family val="2"/>
          </rPr>
          <t>Additional Clarification:</t>
        </r>
        <r>
          <rPr>
            <sz val="9"/>
            <color indexed="81"/>
            <rFont val="Tahoma"/>
            <family val="2"/>
          </rPr>
          <t xml:space="preserve">
Data security is not something you can govern exclusively through a contract. However, customers are increasingly looking to ensure that their Cloud provider conforms to a nascent but growing number of cloud security standards, including the Shared Assessments Program, Common Assurance Maturity Model, Cloud Security Alliance, FedRAMP or SSAE 16 SOC 2. There are some security certifications (such as ISO 27001 and 27002) which are evolving to take consideration of the unique security risks present in cloud environments.</t>
        </r>
      </text>
    </comment>
    <comment ref="D98" authorId="1" shapeId="0">
      <text>
        <r>
          <rPr>
            <b/>
            <sz val="9"/>
            <color indexed="81"/>
            <rFont val="Tahoma"/>
            <family val="2"/>
          </rPr>
          <t>Additional Clarification:</t>
        </r>
        <r>
          <rPr>
            <sz val="9"/>
            <color indexed="81"/>
            <rFont val="Tahoma"/>
            <family val="2"/>
          </rPr>
          <t xml:space="preserve">
Data security is not something you can govern exclusively through a contract. However, customers are increasingly looking to ensure that their Cloud provider conforms to a nascent but growing number of cloud security standards, including the Shared Assessments Program, Common Assurance Maturity Model, Cloud Security Alliance, FedRAMP or SSAE 16 SOC 2. There are some security certifications (such as ISO 27001 and 27002) which are evolving to take consideration of the unique security risks present in cloud environments.</t>
        </r>
      </text>
    </comment>
    <comment ref="D99" authorId="1" shapeId="0">
      <text>
        <r>
          <rPr>
            <b/>
            <sz val="9"/>
            <color indexed="81"/>
            <rFont val="Tahoma"/>
            <family val="2"/>
          </rPr>
          <t>Additional Clarification:</t>
        </r>
        <r>
          <rPr>
            <sz val="9"/>
            <color indexed="81"/>
            <rFont val="Tahoma"/>
            <family val="2"/>
          </rPr>
          <t xml:space="preserve">
Server encryption is the process of encrypting or protecting data that's not moving through networks.</t>
        </r>
      </text>
    </comment>
    <comment ref="D100" authorId="1" shapeId="0">
      <text>
        <r>
          <rPr>
            <b/>
            <sz val="9"/>
            <color indexed="81"/>
            <rFont val="Tahoma"/>
            <family val="2"/>
          </rPr>
          <t>Additional Clarification:</t>
        </r>
        <r>
          <rPr>
            <sz val="9"/>
            <color indexed="81"/>
            <rFont val="Tahoma"/>
            <family val="2"/>
          </rPr>
          <t xml:space="preserve">
</t>
        </r>
      </text>
    </comment>
    <comment ref="D101" authorId="1" shapeId="0">
      <text>
        <r>
          <rPr>
            <b/>
            <sz val="9"/>
            <color indexed="81"/>
            <rFont val="Tahoma"/>
            <family val="2"/>
          </rPr>
          <t>Additional Clarification:</t>
        </r>
        <r>
          <rPr>
            <sz val="9"/>
            <color indexed="81"/>
            <rFont val="Tahoma"/>
            <family val="2"/>
          </rPr>
          <t xml:space="preserve">
An audit log is a document that records an event in an information (IT) technology system. In addition to documenting what resources were accessed, audit log entries usually include destination and source addresses, a timestamp and user login information.</t>
        </r>
      </text>
    </comment>
    <comment ref="D102" authorId="1" shapeId="0">
      <text>
        <r>
          <rPr>
            <b/>
            <sz val="9"/>
            <color indexed="81"/>
            <rFont val="Tahoma"/>
            <family val="2"/>
          </rPr>
          <t>Additional Clarification:</t>
        </r>
        <r>
          <rPr>
            <sz val="9"/>
            <color indexed="81"/>
            <rFont val="Tahoma"/>
            <family val="2"/>
          </rPr>
          <t xml:space="preserve">
An audit log is a document that records an event in an information (IT) technology system. In addition to documenting what resources were accessed, audit log entries usually include destination and source addresses, a timestamp and user login information.</t>
        </r>
      </text>
    </comment>
    <comment ref="D103" authorId="1" shapeId="0">
      <text>
        <r>
          <rPr>
            <b/>
            <sz val="9"/>
            <color indexed="81"/>
            <rFont val="Tahoma"/>
            <family val="2"/>
          </rPr>
          <t>Additional Clarification:</t>
        </r>
        <r>
          <rPr>
            <sz val="9"/>
            <color indexed="81"/>
            <rFont val="Tahoma"/>
            <family val="2"/>
          </rPr>
          <t xml:space="preserve">
An audit log is a document that records an event in an information (IT) technology system. In addition to documenting what resources were accessed, audit log entries usually include destination and source addresses, a timestamp and user login information.</t>
        </r>
      </text>
    </comment>
    <comment ref="D104" authorId="1" shapeId="0">
      <text>
        <r>
          <rPr>
            <b/>
            <sz val="9"/>
            <color indexed="81"/>
            <rFont val="Tahoma"/>
            <family val="2"/>
          </rPr>
          <t>Additional Clarification:</t>
        </r>
        <r>
          <rPr>
            <sz val="9"/>
            <color indexed="81"/>
            <rFont val="Tahoma"/>
            <family val="2"/>
          </rPr>
          <t xml:space="preserve">
An audit log is a document that records an event in an information (IT) technology system. In addition to documenting what resources were accessed, audit log entries usually include destination and source addresses, a timestamp and user login information.</t>
        </r>
      </text>
    </comment>
    <comment ref="D105" authorId="1" shapeId="0">
      <text>
        <r>
          <rPr>
            <b/>
            <sz val="9"/>
            <color indexed="81"/>
            <rFont val="Tahoma"/>
            <family val="2"/>
          </rPr>
          <t>Additional Clarification:</t>
        </r>
        <r>
          <rPr>
            <sz val="9"/>
            <color indexed="81"/>
            <rFont val="Tahoma"/>
            <family val="2"/>
          </rPr>
          <t xml:space="preserve">
An audit log is a document that records an event in an information (IT) technology system. In addition to documenting what resources were accessed, audit log entries usually include destination and source addresses, a timestamp and user login information.</t>
        </r>
      </text>
    </comment>
    <comment ref="D106" authorId="1" shapeId="0">
      <text>
        <r>
          <rPr>
            <b/>
            <sz val="9"/>
            <color indexed="81"/>
            <rFont val="Tahoma"/>
            <family val="2"/>
          </rPr>
          <t>Additional Clarification:</t>
        </r>
        <r>
          <rPr>
            <sz val="9"/>
            <color indexed="81"/>
            <rFont val="Tahoma"/>
            <family val="2"/>
          </rPr>
          <t xml:space="preserve">
An audit log is a document that records an event in an information (IT) technology system. In addition to documenting what resources were accessed, audit log entries usually include destination and source addresses, a timestamp and user login information.</t>
        </r>
      </text>
    </comment>
    <comment ref="D107" authorId="1" shapeId="0">
      <text>
        <r>
          <rPr>
            <b/>
            <sz val="9"/>
            <color indexed="81"/>
            <rFont val="Tahoma"/>
            <family val="2"/>
          </rPr>
          <t>Additional Clarification:</t>
        </r>
        <r>
          <rPr>
            <sz val="9"/>
            <color indexed="81"/>
            <rFont val="Tahoma"/>
            <family val="2"/>
          </rPr>
          <t xml:space="preserve">
An audit log is a document that records an event in an information (IT) technology system. In addition to documenting what resources were accessed, audit log entries usually include destination and source addresses, a timestamp and user login information.</t>
        </r>
      </text>
    </comment>
    <comment ref="D108" authorId="1" shapeId="0">
      <text>
        <r>
          <rPr>
            <b/>
            <sz val="9"/>
            <color indexed="81"/>
            <rFont val="Tahoma"/>
            <family val="2"/>
          </rPr>
          <t>Additional Clarification:</t>
        </r>
        <r>
          <rPr>
            <sz val="9"/>
            <color indexed="81"/>
            <rFont val="Tahoma"/>
            <family val="2"/>
          </rPr>
          <t xml:space="preserve">
Strong authentication is  any method of verifying the identity of a user or device that is intrinsically stringent enough to ensure the security of the system it protects by withstanding any attacks it is likely to encounter.  </t>
        </r>
      </text>
    </comment>
    <comment ref="D109" authorId="1" shapeId="0">
      <text>
        <r>
          <rPr>
            <b/>
            <sz val="9"/>
            <color indexed="81"/>
            <rFont val="Tahoma"/>
            <family val="2"/>
          </rPr>
          <t>Additional Clarification:</t>
        </r>
        <r>
          <rPr>
            <sz val="9"/>
            <color indexed="81"/>
            <rFont val="Tahoma"/>
            <family val="2"/>
          </rPr>
          <t xml:space="preserve">
SIEM is the combination of two different types of products, Security Information Management that gathers and creates reports from security logs and Security Event Manager that uses event correlation and alerting to help with the analysis of security events. They provide real-time analysis of security alerts generated by network hardware and applications.</t>
        </r>
      </text>
    </comment>
  </commentList>
</comments>
</file>

<file path=xl/sharedStrings.xml><?xml version="1.0" encoding="utf-8"?>
<sst xmlns="http://schemas.openxmlformats.org/spreadsheetml/2006/main" count="1433" uniqueCount="604">
  <si>
    <t xml:space="preserve">The instructions, intent and objective of this template are contained in the source document. Please refer back to that document for details. </t>
  </si>
  <si>
    <t>Gartner for IT Leaders Tool</t>
  </si>
  <si>
    <t>Unless otherwise marked for external use, the items in this Gartner Toolkit are for internal noncommercial use by the licensed Gartner client. The materials contained in this Toolkit may not be repackaged or resold. Gartner makes no representations or warranties as to the suitability of this Toolkit for any particular purpose, and disclaims all liabilities for any damages, whether direct, consequential, incidental or special, arising out of the use of or inability to use this material or the information provided herein.</t>
  </si>
  <si>
    <t>Neutral Orientation</t>
  </si>
  <si>
    <t xml:space="preserve">No ability to try before you buy. </t>
  </si>
  <si>
    <t xml:space="preserve">Payment Schedule </t>
  </si>
  <si>
    <t>Terms and Conditions Disclosure</t>
  </si>
  <si>
    <t xml:space="preserve">The buyer's terms and conditions are adopted without negotiation.  </t>
  </si>
  <si>
    <t xml:space="preserve">Renewal Cap </t>
  </si>
  <si>
    <t>Product Functionality</t>
  </si>
  <si>
    <t>Non-Corporate User Fees</t>
  </si>
  <si>
    <t xml:space="preserve">Nothing in the contract on this issue, which leaves the buyer vulnerable. </t>
  </si>
  <si>
    <t>Uptime Guarantees</t>
  </si>
  <si>
    <t>Notice</t>
  </si>
  <si>
    <t>Project Manager</t>
  </si>
  <si>
    <t xml:space="preserve">The contract says nothing on data confidentiality.  </t>
  </si>
  <si>
    <t>Financial Reports</t>
  </si>
  <si>
    <t xml:space="preserve">Comments </t>
  </si>
  <si>
    <t>Risk Management</t>
  </si>
  <si>
    <t>Access to Data</t>
  </si>
  <si>
    <t xml:space="preserve">The contract says nothing about an escalation process. </t>
  </si>
  <si>
    <t xml:space="preserve">Term  </t>
  </si>
  <si>
    <t xml:space="preserve">System Performance </t>
  </si>
  <si>
    <t xml:space="preserve">The contract says nothing about screen refresh times. </t>
  </si>
  <si>
    <t xml:space="preserve">The contract provides no customer rights for performance penalties. </t>
  </si>
  <si>
    <t xml:space="preserve">No contractual rights over choice of implementation manager.  </t>
  </si>
  <si>
    <t>Indemnification</t>
  </si>
  <si>
    <t xml:space="preserve">The contract says nothing on customer access to data.  </t>
  </si>
  <si>
    <t>Priority to Negotiate</t>
  </si>
  <si>
    <t xml:space="preserve">Performance Penalties </t>
  </si>
  <si>
    <t xml:space="preserve">The pricing metrics for non-corporate users are well defined and explicitly priced.    </t>
  </si>
  <si>
    <t xml:space="preserve">Data Confidentiality </t>
  </si>
  <si>
    <t xml:space="preserve">Data Security Standards </t>
  </si>
  <si>
    <t xml:space="preserve">Proposal Date:  </t>
  </si>
  <si>
    <t xml:space="preserve">A posting on the provider website is sufficient notice. </t>
  </si>
  <si>
    <t xml:space="preserve">The provider notifies a designated contact at the customer via certified mail.   </t>
  </si>
  <si>
    <t xml:space="preserve">The contract is silent on indemnification or states only that the customer will indemnify the provider.  </t>
  </si>
  <si>
    <t xml:space="preserve">Provider: </t>
  </si>
  <si>
    <t xml:space="preserve">The seller's terms and conditions are not disclosed until the client commits to a deal. </t>
  </si>
  <si>
    <t xml:space="preserve">The buyer's desired terms and conditions are used as a starting point for negotiations. </t>
  </si>
  <si>
    <t>Variable Volume</t>
  </si>
  <si>
    <t xml:space="preserve">The contract unit volumes are minimums for the duration of the agreement, no matter what the level of actual usage is. </t>
  </si>
  <si>
    <t xml:space="preserve">The right to shut off service gives the provider tremendous leverage if a dispute arises. </t>
  </si>
  <si>
    <t xml:space="preserve">The provider indemnifies and agrees to defend the buyer, without any limits to the liability, and to eliminate the IP infringement in a way that does not diminish product capability. </t>
  </si>
  <si>
    <t>No contractual exit support if the provider breaches.</t>
  </si>
  <si>
    <t xml:space="preserve">Renewal </t>
  </si>
  <si>
    <t>Data Privacy</t>
  </si>
  <si>
    <t>The contract is silent on what privacy protections are provided.</t>
  </si>
  <si>
    <t>Common in Provider Boilerplate?</t>
  </si>
  <si>
    <t xml:space="preserve">Common in Provider Boilerplate? </t>
  </si>
  <si>
    <t xml:space="preserve">Data on Termination </t>
  </si>
  <si>
    <t xml:space="preserve">Negotiated Contract Score </t>
  </si>
  <si>
    <t>Proposed Contract Score</t>
  </si>
  <si>
    <t>Ongoing Cost Management</t>
  </si>
  <si>
    <t>Upfront Cost Management</t>
  </si>
  <si>
    <t>Do not delete - these are the values for the drop-down lists</t>
  </si>
  <si>
    <t>high</t>
  </si>
  <si>
    <t>medium</t>
  </si>
  <si>
    <t>low</t>
  </si>
  <si>
    <t xml:space="preserve">Upfront Cost Points </t>
  </si>
  <si>
    <t xml:space="preserve">Ongoing Cost Management Points </t>
  </si>
  <si>
    <t xml:space="preserve">Total Contract Risk Score </t>
  </si>
  <si>
    <t xml:space="preserve">Upfront Cost Management </t>
  </si>
  <si>
    <t xml:space="preserve">Ongoing Cost Management </t>
  </si>
  <si>
    <t xml:space="preserve">Risk Management </t>
  </si>
  <si>
    <t xml:space="preserve">This figure must equal 100 </t>
  </si>
  <si>
    <t xml:space="preserve">Grant Total Contract Neutrality Score, Postnegotiation </t>
  </si>
  <si>
    <t xml:space="preserve">Percentage Improvement </t>
  </si>
  <si>
    <t>The contract says nothing about a provider’s recovery policies and procedures.</t>
  </si>
  <si>
    <t>Internal Controls Reporting</t>
  </si>
  <si>
    <t>Customer-Oriented</t>
  </si>
  <si>
    <t xml:space="preserve">Free 30 day pilot. </t>
  </si>
  <si>
    <t xml:space="preserve">Free 90 day pilot. </t>
  </si>
  <si>
    <t xml:space="preserve">Some providers have limits on the amount of data storage that comes with a subscription. If so, make sure the ceiling is a reasonable amount for your implementation, and make sure fees for additional gigabytes of storage are well defined. </t>
  </si>
  <si>
    <t>Premium support included in the standard contract.</t>
  </si>
  <si>
    <t>3%-5% price increase (or an increase matching the consumer price index change) after three years.</t>
  </si>
  <si>
    <t>The contract says nothing on data security standards.</t>
  </si>
  <si>
    <t xml:space="preserve">Internal controls assessments or audits are often required by regulators or auditors. For instance, publicly listed companies often face financial reporting integrity regulations that require reporting on internal controls, and financial services and health care organizations must comply with strong privacy regulations. As a result, it is common for organizations to include assessments of certain providers in a vendor risk management program. Leverage this section when your provider is to be monitored in your vendor risk management program.  </t>
  </si>
  <si>
    <t>Disaster Recovery Management</t>
  </si>
  <si>
    <t>The contract says nothing on financial reports.</t>
  </si>
  <si>
    <t xml:space="preserve">Customer data is an asset of the customer and therefore should be available for download and transfer at no additional cost and at any time. The data transfer mechanism (batch, real time) and the format (flat file, relational database management system, spreadsheet, XML, original format or current application service provider format) should be specified in the contract.  </t>
  </si>
  <si>
    <t>The contract says nothing about system availability and does not include any uptime SLA.</t>
  </si>
  <si>
    <t>No right to terminate for convenience.</t>
  </si>
  <si>
    <t>Termination for convenience with 90 days notice allowed. The vendor agrees to full pro-rata refund made of fees already paid, and the customer has no further obligations of payment.</t>
  </si>
  <si>
    <t>No language around data on termination.</t>
  </si>
  <si>
    <t xml:space="preserve">Grand Total Contract Neutrality Score, Prenegotiation </t>
  </si>
  <si>
    <t>Yes.</t>
  </si>
  <si>
    <t>Sometimes.</t>
  </si>
  <si>
    <t xml:space="preserve">No ceiling. </t>
  </si>
  <si>
    <t>No.</t>
  </si>
  <si>
    <t>Same as neutral.</t>
  </si>
  <si>
    <t>The contract says renewals will be offered at "then current" terms.</t>
  </si>
  <si>
    <t>Existing contract protections are guaranteed for one renewal term.</t>
  </si>
  <si>
    <t>Existing contract protections are guaranteed for multiple renewal terms.</t>
  </si>
  <si>
    <t xml:space="preserve">Toolkit: SaaS Contract Negotiation </t>
  </si>
  <si>
    <t>This Toolkit should serve as a general guideline on what to ask for and expect in a software as a service (SaaS) application contract. It allows you to score your SaaS contracts relative to negotiated agreements and entitlements offered in  the current market.</t>
  </si>
  <si>
    <t>Setup Costs/ Implementation Costs</t>
  </si>
  <si>
    <t xml:space="preserve">Setup costs should be lower for multitenant solutions since customizations are limited or even prohibited. However, implementation fees for data cleansing and migration, configuration, integration, new language setup and training are common.    </t>
  </si>
  <si>
    <t>No setup fees.</t>
  </si>
  <si>
    <t xml:space="preserve">Pilot Period/Try Before You Buy </t>
  </si>
  <si>
    <t>Many providers offer a pilot period or trial for their solution. However, check that the contract language around pilots does not automatically transition you on expiration of the pilot term into a full 12 month contract.</t>
  </si>
  <si>
    <t>Storage Limitations and Additional Fees</t>
  </si>
  <si>
    <t xml:space="preserve">A low-volume ceiling, no pooled storage across users and $200 or more per gigabyte of storage per month. OR, the vendor says there is a limit but additional storage fees are not quantified. </t>
  </si>
  <si>
    <t xml:space="preserve">A ceiling that gives plenty of room for volume growth, pooled storage across users, and a fee of $5 or less per gigabyte per month for additional storage.  </t>
  </si>
  <si>
    <t>Test and Development (Sandboxing Fees)</t>
  </si>
  <si>
    <t>No sandbox environment entitlement or, if available, the provider charges for it.</t>
  </si>
  <si>
    <t>The provider makes a configuration sandbox available as part of the standard fee, and charges extra for the full sandbox environment.</t>
  </si>
  <si>
    <t xml:space="preserve">Sandbox environments are listed as a contractual entitlement and are provided free of charge. </t>
  </si>
  <si>
    <t>Customer Support Fees</t>
  </si>
  <si>
    <t xml:space="preserve">No phone support, or phone support with a response time of two days or longer. </t>
  </si>
  <si>
    <t>Local business-hour support included in the contract; email support available; an uplift of 10%-15% for premium support.</t>
  </si>
  <si>
    <t xml:space="preserve">Providers typically levy charges in advance of the usage period. Fewer payments therefore usually mean more cash earlier to the provider, and more money at stake if the provider fails to perform.  </t>
  </si>
  <si>
    <t>Annual fees.</t>
  </si>
  <si>
    <t xml:space="preserve">Quarterly fee option. </t>
  </si>
  <si>
    <t>Monthly fee option or payments in arrears.</t>
  </si>
  <si>
    <t xml:space="preserve">Some providers refuse to furnish their contractual terms and conditions until the customer commits. This type of policy puts the customer at risk of "signing a blank check," and it should be a red flag for prospective customers.  </t>
  </si>
  <si>
    <t xml:space="preserve">Percentage Improvement as a Result of Negotiation </t>
  </si>
  <si>
    <t xml:space="preserve">Subscription-based licensing means that there is no ability to continue to use a solution unless the contract is renewed. Price protection for renewal is therefore vital to avoid unreasonable, unilateral price hikes. The buyer should  check with Gartner prior to renewal to see if market prices have fallen.  </t>
  </si>
  <si>
    <t xml:space="preserve">No cap and, at renewal, the price automatically reverts to list price. </t>
  </si>
  <si>
    <t xml:space="preserve">No price increase for six years (two terms of a three-year deal). </t>
  </si>
  <si>
    <t xml:space="preserve">The contract should include documentation of product functionality, service capabilities and rebundling protection to prevent diminishment or rebundling of the product as a separate payable item midterm.  </t>
  </si>
  <si>
    <t xml:space="preserve">Product names only listed in the contract; no description of the product's functionality or capability. </t>
  </si>
  <si>
    <t>Contract states what the service capabilities are, and the customer gets the contractual right that these capabilities will not be diminished.</t>
  </si>
  <si>
    <t xml:space="preserve">Contract states what the service capabilities are, and the customer gets the right that these capabilities will not be diminished, even if the product is rebundled. </t>
  </si>
  <si>
    <t xml:space="preserve">Contracts should include a clear definition of pricing for non-corporate users (i.e., partners, customers, consumers); the basis for payment must be clearly defined and the contract should include the mechanism to measure non-corporate user access so that customers can proactively manage compliance. This avoids a surprise that third parties are included in the user count, even if they log in infrequently or only once.  </t>
  </si>
  <si>
    <t xml:space="preserve">Non-corporate users are explicitly bundled into the cost. </t>
  </si>
  <si>
    <t>Unit volumes are set, but the total amount payable can be adjusted up or down at certain intervals (i.e., annually), up to +/-15%. For volume changes greater than +/- 15%, the provider is contractually obliged to offer negotiated, reasonable pricing, not the list price.</t>
  </si>
  <si>
    <t xml:space="preserve">Charges are entirely variable, based on actual usage, and the charges automatically change as usage changes. Transaction fee-based contracts without minimum charges work this way.  </t>
  </si>
  <si>
    <t xml:space="preserve">The provider contractually agrees not to access customer data, apart from as necessary to provide the service, or as compelled to legally, or as permitted in writing  by the customer. The provider agrees contractually to maintain appropriate administrative, physical and technical safeguards for the confidentiality and integrity of customer data. The provider agrees to exercise the same care as it would with its own confidential data.  </t>
  </si>
  <si>
    <t xml:space="preserve">All customer data is contractually deemed confidential, and selected data (such as credit card numbers) is tokenized or encrypted so that that the provider never has access to the data. The provider contractually agrees to electronic and physical data segregation, and notifies the customer in writing of any data security breaches. </t>
  </si>
  <si>
    <t xml:space="preserve">The provider says it will comply with specific, emerging cloud security standards, and it agrees to certify compliance for the duration of the contract. The customer has the ability to exit the contract if there is a security breach resulting from provider negligence, or a contract breach.   </t>
  </si>
  <si>
    <t>The contract says nothing on internal control assessments, or states that assessments or audits may be negotiated if the customer pays and both parties agree to the scope of the assessment or audit.</t>
  </si>
  <si>
    <t xml:space="preserve">The provider has a contractual obligation to provide a third-party audit report on its internal controls, typically a SOC 1 Type 2, which is applicable to internal controls related to the financial reporting integrity of its customers. </t>
  </si>
  <si>
    <t>In addition to the SOC 1 audit, the provider offers additional assurance of internal controls, such as an SOC 2 audit, or agreed upon audit procedures based on the Shared Assessments Program, answering customer-generated questionnaires, and providing a right to audit to the customer or its representatives.</t>
  </si>
  <si>
    <t xml:space="preserve"> Provider recovery point objective (RPO) and recovery time objective (RTO) of 1 and 12 hours respectively are committed, in the event of a disaster. </t>
  </si>
  <si>
    <t xml:space="preserve">Organizations can manage the risk of the viability of privately held providers by receiving and evaluating provider's financial statements. Buyers should secure contractual rights to the timely receipt of financial documents for privately held providers.  </t>
  </si>
  <si>
    <t xml:space="preserve">The contracted right to get, from time to time, under nondisclosure agreements (NDAs), key provider numbers such as revenue, cash flow from operations and profitability.  </t>
  </si>
  <si>
    <t xml:space="preserve">The provider agrees in the contract to provide reviewed financial statements (cash flow, income statement, balance sheet) as often as they are filed (quarterly in the U.S. and biannually in Europe), and promptly after filing.   </t>
  </si>
  <si>
    <t xml:space="preserve">Downloadable data is well defined and the customer can access it, free of charge, with 30 or fewer days notice, in the contractually specified format.  </t>
  </si>
  <si>
    <t xml:space="preserve">Customer data, including business rules and user account data, is automatically downloaded to a designated site, free of charge and  accessible by the customer, on a daily, weekly or monthly basis.  </t>
  </si>
  <si>
    <t>Service Shut-Off Due to Lack of Payment or Contract Breach</t>
  </si>
  <si>
    <t xml:space="preserve">The contract says nothing about limitations to service shut-off due to customer breach. So the provider can shut off the service any time it feels the customer is in "breach." </t>
  </si>
  <si>
    <t xml:space="preserve">The provider has the right to shut off service if accounts are more than 60 days past due, excluding disputed payments and assuming the escalation process is being followed. </t>
  </si>
  <si>
    <t xml:space="preserve">The provider has the right to shut off the service if accounts are more than 90 days past due, excluding disputed payments, and assuming the escalation process is being followed. </t>
  </si>
  <si>
    <t>Service Shut-Off Due to Customer Breaching Changeable "Acceptable Use Policy"</t>
  </si>
  <si>
    <t>Escalation Process</t>
  </si>
  <si>
    <t xml:space="preserve">There should be a well defined escalation process to resolve disputes.  </t>
  </si>
  <si>
    <t xml:space="preserve">The contract names both a provider and a customer executive to address escalations. The maximum interval for update frequency, ideally 24 hours, is specified. If issues remain unresolved after a specified period of time, like 30 days, then the parties agree to submit to arbitration.  </t>
  </si>
  <si>
    <t xml:space="preserve">99.5% uptime guarantee; several days notice for scheduled downtime. SLAs measured monthly. </t>
  </si>
  <si>
    <t xml:space="preserve">99.9% uptime guarantee; weeks of notice for scheduled downtime; downtime scheduled to avoid customer's busy periods.    </t>
  </si>
  <si>
    <t xml:space="preserve">Screen refresh times are important for user satisfaction. Slow solutions can hinder productivity or give the appearance of the system being "down." The screen refresh times provided herein are general guidelines, and should be evaluated in light of the application criticality, and compared across providers for the particular solution type to identify the norm. However, some recognition will need to be given to the fact that this will need to be isolated from issues attributed to the customer's own network performance.  </t>
  </si>
  <si>
    <t xml:space="preserve">2 seconds average page serve time, as measured by the provider at the server.  </t>
  </si>
  <si>
    <t xml:space="preserve">Site availability is measured by an independent third party arranged by the customer. Page generation and serving is an average of 0.4 seconds per page over any 24 hour period.   </t>
  </si>
  <si>
    <t xml:space="preserve">Penalties for missed SLAs need to be significant to be meaningful, and penalties should be automatically credited to the customer. The provider should have the chance to "earn back" its penalties with three straight months of acceptable performance, because the ultimate goal is performance, not money off. However, if the provider consistently misses its SLAs, then the customer should have the right to exit the contract.  </t>
  </si>
  <si>
    <t>The customer is entitled to a full month's credit if the provider misses an SLA. The credit is automatically applied, and if the provider misses an SLA any three months in any 12, then the customer can get out of future payment obligations but doesn't necessarily get a refund of payments already made.</t>
  </si>
  <si>
    <t>The customer has the right to terminate if the provider misses any three months in any 12 month period, and the customer receives a full, pro-rata refund and has no ongoing payment obligations.</t>
  </si>
  <si>
    <t xml:space="preserve">All Terms and Conditions Are Present in the Proposed Contract  </t>
  </si>
  <si>
    <t xml:space="preserve">The provider supplies a link to certain terms and conditions, and does not guarantee that the linked page will not change without notice. </t>
  </si>
  <si>
    <t xml:space="preserve">All contractual terms and conditions are present in the signed agreement, and changes require a formal request to the other party. </t>
  </si>
  <si>
    <t xml:space="preserve">The contract allows the customer's standard purchase order terms and conditions to prevail over the contract in the case of disagreement. </t>
  </si>
  <si>
    <t xml:space="preserve">The provider must get written confirmation from the customer that they received the notice. </t>
  </si>
  <si>
    <t xml:space="preserve">We have had complaints over customers getting "C" teams for process design, training and implementation, with no recourse. The first reaction should be to escalate. Some clients are solving issues derived from inadequate provider capabilities by outsourcing implementation to a third-party consultant. This option is typically only available for more mature solutions with larger client bases.  </t>
  </si>
  <si>
    <t xml:space="preserve">The customer has contractual rights to request a new person on the project.   </t>
  </si>
  <si>
    <t xml:space="preserve">The customer has contractual rights to approve or disprove the project manager candidate in the selection process.  </t>
  </si>
  <si>
    <t xml:space="preserve">Legal liability may arise for customers as a result of third-party actions such as patent infringement. In other words, if your provider copied functionality from a competitor, customers of that provider may be ordered by a court to stop using the infringing product. </t>
  </si>
  <si>
    <t>The provider agrees to cover all costs of indemnification on any worldwide IP infringement, as long as it can control the action and the customer assists. The provider agrees to attempt to replace the functionality with non-infringing capability before abandoning it.</t>
  </si>
  <si>
    <t>Termination for Convenience</t>
  </si>
  <si>
    <t xml:space="preserve"> No right to terminate for convenience, in the first three years, but possibilities after this. There are also a number of specific situations where termination would at any time be allowed, such as breaching SLAs, privacy and security breaches and so on. The vendor agrees to a full pro-rata refund made of fees already paid, and the customer has no further obligations of payment.</t>
  </si>
  <si>
    <t>Given that speed will be of the essence if you need to terminate and move to an alternative, it is important to stipulate that the cloud provider should give you the data within 30 days of notice of termination.</t>
  </si>
  <si>
    <t>Data must be made available to the customer within 30 days of termination in a stipulated format that the customer is happy with. Data must also be retained, backed up and secured for a further 60 days after termination in the event that there are problems with extraction. After 60 days the data is deleted.</t>
  </si>
  <si>
    <t>As in "neutral," but there is also some exit assistance (see cells H42 and H43).</t>
  </si>
  <si>
    <t>Exit Assistance for Provider Breach</t>
  </si>
  <si>
    <t xml:space="preserve">In breach, the provider offers customer data in the requested format, and, free of charge, additional information in report format related to the average SLAs, the number and type of support incidents, and the amount of storage consumed per user or per site, etc.   </t>
  </si>
  <si>
    <t>In breach, the provider is liable for all transition fees to an alternative provider. If the provider has an on-premises offering that is a possible alternative, it will offer licenses for that on-premises solution, or at least a credit toward those.</t>
  </si>
  <si>
    <t>Scores: 0-17 = strongly provider-oriented; 18-50 = moderately provider-oriented; 51-83 = neutral; 84+ = customer-oriented</t>
  </si>
  <si>
    <r>
      <t xml:space="preserve">Strongly </t>
    </r>
    <r>
      <rPr>
        <b/>
        <sz val="10"/>
        <color indexed="9"/>
        <rFont val="Arial"/>
        <family val="2"/>
      </rPr>
      <t>Provider-Oriented</t>
    </r>
  </si>
  <si>
    <r>
      <t>We have had complaints over the common practice of posting key notices,</t>
    </r>
    <r>
      <rPr>
        <i/>
        <sz val="10"/>
        <rFont val="Arial"/>
        <family val="2"/>
      </rPr>
      <t xml:space="preserve"> such as a planned product sunset,</t>
    </r>
    <r>
      <rPr>
        <sz val="10"/>
        <rFont val="Arial"/>
        <family val="2"/>
      </rPr>
      <t xml:space="preserve"> in a customer section of the provider's website.  Problems occur when no-one checks this section, and there is no alert that indicates there is something important published there. </t>
    </r>
  </si>
  <si>
    <r>
      <t>Element Weights (</t>
    </r>
    <r>
      <rPr>
        <b/>
        <sz val="10"/>
        <color indexed="9"/>
        <rFont val="Arial"/>
        <family val="2"/>
      </rPr>
      <t xml:space="preserve">weights must add up to 100) </t>
    </r>
  </si>
  <si>
    <t>Operational</t>
  </si>
  <si>
    <t>Information Security</t>
  </si>
  <si>
    <t>Directory Integration / Centralized Administration</t>
  </si>
  <si>
    <t>Strong Authentication</t>
  </si>
  <si>
    <t>Data Loss Prevention</t>
  </si>
  <si>
    <t>Formal Third-Party Assessment</t>
  </si>
  <si>
    <t>The contract says nothing about third-party assessments.</t>
  </si>
  <si>
    <t>The provider says it will comply with specific, emerging cloud security standards, and it agrees to certify compliance for the duration of the contract.</t>
  </si>
  <si>
    <t xml:space="preserve">Same as neutral but the customer has the ability to exit the contract if there is a security breach resulting from provider negligence, or a contract breach.   </t>
  </si>
  <si>
    <t>Customer Audits</t>
  </si>
  <si>
    <t>Customer audits allow the customer the right to oversee an audit of the service providers facilities and practices.</t>
  </si>
  <si>
    <t>The contract says nothing about customer audits.</t>
  </si>
  <si>
    <t xml:space="preserve">The contract says the provider will subject itself to a customer audit once a year. </t>
  </si>
  <si>
    <t xml:space="preserve">The contract says the provider will subject itself to a customer audit at the customer's convenience. </t>
  </si>
  <si>
    <t>Network encryption is the process of encrypting or encoding data and messages transmitted or communicated over a computer network.</t>
  </si>
  <si>
    <t>Network Encryption
(In Transit)</t>
  </si>
  <si>
    <t>Server Encryption
(At Rest)</t>
  </si>
  <si>
    <t>Data encryption is in place for the level of data being protected.</t>
  </si>
  <si>
    <t>Partial data encryption in place.</t>
  </si>
  <si>
    <t>No data encryption in place.</t>
  </si>
  <si>
    <t>Server encryption is the process of encrypting or protecting data that's not moving through networks.</t>
  </si>
  <si>
    <t>Directory integration allows you to restrict access to the network and enforce Group Policies based on membership in specific Directory groups.</t>
  </si>
  <si>
    <t>There is no directory integrationin place.</t>
  </si>
  <si>
    <t>Directory integration is automatic and integrated with the system.</t>
  </si>
  <si>
    <t>Directory integration is limited to the system itself with manual ties to external systems.</t>
  </si>
  <si>
    <t>Audit Logging</t>
  </si>
  <si>
    <t>No Audit information is available</t>
  </si>
  <si>
    <t>Logical access logging is in place.</t>
  </si>
  <si>
    <t>There is no authentication mechanism in place</t>
  </si>
  <si>
    <t>There is single factor authentication in place</t>
  </si>
  <si>
    <t>Authentication into the system requires multi factor authentication.</t>
  </si>
  <si>
    <t>Physical Protection</t>
  </si>
  <si>
    <t xml:space="preserve">Scalability </t>
  </si>
  <si>
    <t>Segmentation / Isolation</t>
  </si>
  <si>
    <t>The solution is a multi-instance model whereby the customer has complete control over
role definition, user authorization, and other administrative tasks related to security.</t>
  </si>
  <si>
    <t>The solution is a multi-tenant model that provides a predefined environment for the customer that is shared with other
tenants</t>
  </si>
  <si>
    <t>Various types of multi-tenant arrangements are possible. Each arrangement pools resources differently, offering different degrees of isolation and resource efficiency</t>
  </si>
  <si>
    <t>Scalability is the capability to increase resources to yield a linear increase in service capacity. The key characteristic of a scalable application is that additional load only requires additional resources rather than extensive modification of the application itself.</t>
  </si>
  <si>
    <t>The solution is not scalable</t>
  </si>
  <si>
    <t>The solution is scalable but only to a limityed extent.</t>
  </si>
  <si>
    <t>The solution is infinetly scalable.</t>
  </si>
  <si>
    <t>Change, Configuration &amp; Patch Management</t>
  </si>
  <si>
    <t>Patch management is an area of systems management that involves acquiring, testing, and installing multiple patches (code changes) to an administered computer system. </t>
  </si>
  <si>
    <t>There is no process for change, confoguration or patch management.</t>
  </si>
  <si>
    <t>Change, configuration and patch management processes exist but they are not documented.</t>
  </si>
  <si>
    <t>Change, configuration and patch management processes exist and they are well document.</t>
  </si>
  <si>
    <t>There is no physical access control in place.</t>
  </si>
  <si>
    <t xml:space="preserve">The provider contractually agrees not to allow physical access as necessary to provide the service, or as compelled to legally, or as permitted in writing  by the customer. The provider agrees contractually to maintain appropriate administrative, physical and technical safeguards for the confidentiality and integrity of customer data. The provider agrees to exercise the same care as it would with its own confidential data.  </t>
  </si>
  <si>
    <t xml:space="preserve">Physical access is  contractually deemed restricted and only specified individuals will have physical access. The provider contractually agrees to notify the customer in writing of any physical security breaches. </t>
  </si>
  <si>
    <t>Physical protection consists of a variety of measures to protect facilities and assets against sabotage, theft, diversion, and other malicious acts.</t>
  </si>
  <si>
    <t>Malware Protection</t>
  </si>
  <si>
    <t>The contract does not speak to malware protection.</t>
  </si>
  <si>
    <t>The contract states that the provider will providel malware protection on all systems.</t>
  </si>
  <si>
    <t>The contract provides that some systems will be protected against malware.</t>
  </si>
  <si>
    <t>Data loss prevention (DLP) is a strategy for making sure that end users do not send sensitive or critical information outside the corporate network. The term is also used to describe software products that help a network administrator control whatdata end users can transfer.</t>
  </si>
  <si>
    <t>There is no DLP solution in place.</t>
  </si>
  <si>
    <t>A DLP solution can be put in place if requested by the customer.</t>
  </si>
  <si>
    <t>A DLP solution is standard in all contracts.</t>
  </si>
  <si>
    <t>Setup fees are more than the annual subscription fee.</t>
  </si>
  <si>
    <t>Setup fees are less than the annual subscription fee.</t>
  </si>
  <si>
    <t>The contract says the provider will comply with current security standards, but the standards are not specified, or the contract says the provider will enforce security measures at least as strong as the provider does for internal users.</t>
  </si>
  <si>
    <t>In addition to documenting what resources were accessed, audit log entries usually include destination and source addresses, a timestamp and user login information</t>
  </si>
  <si>
    <t>An audit log is a document that records an event in an information (IT) technology system. In addition to documenting what resources were accessed, audit log entries usually include destination and source addresses, a timestamp and user login information.</t>
  </si>
  <si>
    <t>There is detailed activity logging in place.</t>
  </si>
  <si>
    <t>Strong authentication is  any method of verifying the identity of a user or device that is intrinsically stringent enough to ensure the security of the system it protects by withstanding any attacks it is likely to encounter.  </t>
  </si>
  <si>
    <t>Provider-Oriented</t>
  </si>
  <si>
    <t>0-15 = provider-oriented; 16-20 = neutral; 21+ = customer-oriented</t>
  </si>
  <si>
    <t xml:space="preserve">0-2 = provider-oriented; 3-7 = neutral; 8+ = customer-oriented </t>
  </si>
  <si>
    <t xml:space="preserve">0-8 = provider-oriented; 9-15 = neutral; 16+ = customer-oriented </t>
  </si>
  <si>
    <t xml:space="preserve">0-2 = provider-oriented; 3-6 = neutral; 7+ = customer-oriented </t>
  </si>
  <si>
    <t xml:space="preserve">0-3= provider-oriented; 4-10 = neutral; 11+ = customer-oriented </t>
  </si>
  <si>
    <t>Cloud Terms and Conditions Evaluation Toolkit</t>
  </si>
  <si>
    <t xml:space="preserve">Most subscriptions include basic customer support. However, the support may be as simple as email help or an FAQ list. Examples of services typically offered as premium support include Cloud environment optimization, 24/7 phone support, and a technical account manager.  </t>
  </si>
  <si>
    <t xml:space="preserve">The original intent of Cloud was software "like a utility," under which customers would pay for only the volume that they consume. Even so, an entirely variable contract is unusual. Cloud contracts should specify in advance what additional units (i.e., seats, employees, transactions, documents, catalogs) will cost.  </t>
  </si>
  <si>
    <t xml:space="preserve">All data brought and/or entered into a Cloud solution should be treated as confidential data, unless the customer specifically allows otherwise. Some providers use customer data to provide market intelligence on things like contract labor rate trends.  </t>
  </si>
  <si>
    <t>Data security is not something you can govern exclusively through a contract. However, customers are increasingly looking to ensure that their Cloud provider conforms to a nascent but growing number of cloud security standards, including the Shared Assessments Program, Common Assurance Maturity Model, Cloud Security Alliance, FedRAMP or SSAE 16 SOC 2. There are some security certifications (such as ISO 27001 and 27002) which are evolving to take consideration of the unique security risks present in cloud environments.</t>
  </si>
  <si>
    <t>Cloud contracts make the customer ultimately responsible for security, data protection and compliance with local laws. If the cloud provider is complying with privacy regulations for personal data on your behalf you need to be explicit about what it is doing and understand any gaps. If there is little or no personal data in the Cloud application this may be of less concern.</t>
  </si>
  <si>
    <t>A number of Cloud providers issue "acceptable use policy" (AUP) documents with their contracts, often as a URL link which is subject to change. These documents set out how the customer can use the service, but often allow the Cloud provider to unilaterally decide to switch the service off if it feels there is a breach of the AUP.</t>
  </si>
  <si>
    <t>The contract allows the Cloud provider to unilaterally decide to suspend services if it deems the AUP to have been breached. The AUP is a URL-based document that is subject to change at any point.</t>
  </si>
  <si>
    <t>The contract allows the Cloud provider to unilaterally decide to suspend services if it deems the AUP to have been breached, but the AUP is locked down into the contract for the contract term and cannot change.</t>
  </si>
  <si>
    <t>The contract requires discussion between the customer and the Cloud provider if the provider believes the AUP has been breached, and the customer has the opportunity to fix the breach, or only suspend those users who have breached.</t>
  </si>
  <si>
    <t>Cloud Provider Takes Overall Responsibility for Subcontractors</t>
  </si>
  <si>
    <t>Some Cloud providers use subcontractors, or may use other cloud providers for infrastructure services (for example, Amazon, Rackspace, Force.com). It is imperative that the Cloud provider takes responsibility for those subcontractors and that the terms of the Cloud contract govern, over all others. The relationships with subcontractors should be invisible to the customer.</t>
  </si>
  <si>
    <t>The contract states that the Cloud provider is not responsible for any failings from subcontractors or infrastructure providers, and that if the customer is concerned it should itself negotiate with the subcontractor or infrastructure as a service provider.</t>
  </si>
  <si>
    <t>The contract states that the Cloud provider's terms govern everything, but if uptime and performance SLAs are impacted by the infrastructure as a service partner then the customer cannot claim penalties from the Cloud provider.</t>
  </si>
  <si>
    <t>The Cloud contract governs all subcontractor relationships and takes responsibility for them.</t>
  </si>
  <si>
    <t xml:space="preserve">Some Cloud customers have had "surprises" as a result of terms and conditions incorporated through a URL link not being properly reviewed, and/or terms and conditions on a linked document changing without notice. </t>
  </si>
  <si>
    <t>Given the relative immaturity of Cloud solutions, some clients are looking for a right to terminate the contract for convenience, if they are not happy with it.</t>
  </si>
  <si>
    <t xml:space="preserve">If the provider breaches, clients want support services to help them exit their Cloud arrangement.  </t>
  </si>
  <si>
    <t xml:space="preserve">Ensure that your Cloud provider has a formally documented  disaster recovery plan and conducts regular testing of that plan. This helps maintain service operations availability following the occurrence of a disaster that either partially or completely disrupts provider data center operations. </t>
  </si>
  <si>
    <t xml:space="preserve">Solution availability is critical for Cloud applications. Note that most provider SLA calculations exclude scheduled downtime. Providers should warrant uptime even if data center operations are outsourced to a third party. The frequency of measurement is important because quarterly or annual SLAs give a lot more wiggle room to the provider. Payment frequency should match SLA measurement frequency. The uptimes provided herein are general guidelines, and should be evaluated in light of the application criticality, and compared across providers for the particular solution type to identify the norm. The actual SLA number should be measured at back-end processing at the provider site. </t>
  </si>
  <si>
    <t xml:space="preserve">Many Cloud providers will guarantee the terms for the duration of the contract but then can change them entirely on renewal to their "then current terms." In order to protect investments, clients should protect negotiated terms and SLAs through renewal terms.  </t>
  </si>
  <si>
    <t>Third-party assessments help validate the security and integrity of the Cloud application and its deployment. It is recommended that Cloud vendors periodically conduct a Cloud security assessment to ensure the security of their solutions.</t>
  </si>
  <si>
    <t xml:space="preserve">Many Cloud providers offer a sandbox environment so changes can be tested against an exact mirror of customer data, configurations and code. Some providers offer multiple sandbox types — some for configuration only — whereas full production gives you a copy of the data. This is often not stated as an entitlement.  </t>
  </si>
  <si>
    <t>Contracts unequivocally state that the Cloud provider will not share personal data with anybody else (this becomes more complicated if it has to share data with a third party), and that it will only do what the customer says it should. The provider will comply with all local data privacy regulations. The contract stipulates immediate notification when law enforcement authorities request personal information that you have put in the Cloud solution.</t>
  </si>
  <si>
    <t>Incident Response</t>
  </si>
  <si>
    <t>Incident response is an organized approach to addressing and managing the aftermath of a security breach or attack (also known as an incident). The goal is to handle the situation in a way that limits damage and reduces recovery time and costs.</t>
  </si>
  <si>
    <t>SIEM Monitoring</t>
  </si>
  <si>
    <t>SIEM is the combination of two different types of products, Security Information Management that gathers and creates reports from security logs and Security Event Manager that uses event correlation and alerting to help with the analysis of security events. They provide real-time analysis of security alerts generated by network hardware and applications.</t>
  </si>
  <si>
    <t>The contract does not speak to incident response handling.</t>
  </si>
  <si>
    <t>The contract states that there is an incident response plan in place.</t>
  </si>
  <si>
    <t>The contract specifies an incident response process and this process includes a notification process in the event of an incident.</t>
  </si>
  <si>
    <t>The contract does not speak to security monitoring.</t>
  </si>
  <si>
    <t>The contract specifies that the vendor has in place security information management and/or security event monitoring. Logs are however not provoded to the customer.</t>
  </si>
  <si>
    <t>The contract specifies that the vendor has in place a full SIEM and logs will be provoded to the customer. Logs are retained for a minimum of 90 days.</t>
  </si>
  <si>
    <t xml:space="preserve">The Cloud provider contractually commits to keeping personal information in your geographic region, or in an area within the contiguous United States with local laws at least as strenuous </t>
  </si>
  <si>
    <t xml:space="preserve">The provider agrees to daily backups to a geographically removed site within the contiguous United States. Provider RPO and RTO of 1 and 12 hours respectively are committed, in the event of a disaster. Backup sites are contractually tested at least once per year. The provider agrees not to levy additional charges for operation at the backup site. The  provider agrees to a contractual right to have its alternative site operating within 12 hours of failure.  </t>
  </si>
  <si>
    <t>Cloud Req. #</t>
  </si>
  <si>
    <t>Vendor Response</t>
  </si>
  <si>
    <t>ServiceNow’s security framework is based on ISO/IEC 27002 and has been ISO 27001 certified since 2012. Annually, ServiceNow undergoes ISO 27001 Surveillance audits and well as SSAE 16 attestations for both SOC 1 Type 2 and SOC 2 Type 2. Customers under an NDA can request these reports annually in assisting with both their vendor management and regulatory or compliance programs.</t>
  </si>
  <si>
    <t>ServiceNow’s data centers and cloud-based infrastructure have been designed to be highly available. All servers and network devices have redundant components and multiple network paths to avoid single points  of failure. At the heart of this architecture, each customer application instance is supported by a multi-homed network configuration with multiple connections to the Internet. Production application servers are load balanced within each data center. Production database servers are replicated in near-real time to a peer data center within the same geographic region in Asia Pacific Japan (APJ); Europe, Middle East and Africa (EMEA); North America; and South America. Requesting US based data centers or FedRAMP certified data centers is available. See attached Advanced High Availability White Paper for additional information.</t>
  </si>
  <si>
    <t>ServiceNow makes use of encryption for both data in transit and data at rest.  ServiceNow provides optional capabilities with regard to the encryption of data at rest within the system, which customers can apply at their own discretion. See attached Security Operations and Compliance White Paper for additional information.</t>
  </si>
  <si>
    <t>3a</t>
  </si>
  <si>
    <t>3b</t>
  </si>
  <si>
    <t>ServiceNow’s architecture is built on a ServiceNow fully owned and operated private cloud. This private cloud hosts the ServiceNow platform and applications that are offered to its customers under a subscription service model. The private cloud operates out of colocation data centers that provide robust physical and environmental controls. Access to customer data and to the production network is only granted to ServiceNow staff based on their roles and job requirements. To ensure access entitlements are appropriate, reviews are conducted on a regular basis. ServiceNow does not outsource any function that would give a third party access to customer data. See attached Security Operations and Compliance White Paper for additional information.</t>
  </si>
  <si>
    <t>3c</t>
  </si>
  <si>
    <t>3d</t>
  </si>
  <si>
    <t>The customer manages the data that is placed within their ServiceNow instances and remains the data owner. Customers are permitted to store data hosted within ServiceNow for the duration of their service subscription with ServiceNow. Under this model, the customer can purge or retain data according to their own retention policy. ServiceNow retains customer data for up to 45 days from the end of a contract. Within the 45 days, the customer can request their data to be sent to them in a standard database export format. After 45 days, all data from the customer instances is removed from ServiceNow servers.  For complete details on data removal, the Data Sanitization White Paper is available to customers under NDA. See attached Security Operations and Compliance White Paper for additional information.</t>
  </si>
  <si>
    <t>3e</t>
  </si>
  <si>
    <t>ServiceNow’s relationship with privacy is dependent on the fact that the customer determines the information to be stored and actually enters this into a ServiceNow instance. ServiceNow has no visibility or understanding of the conditions the data was collected under and whether it is being used in accordance with those conditions. ServiceNow may not even be aware of the location where the data was collected. ServiceNow’s customers are responsible for meeting the requirements of the privacy legislation in the jurisdictions that they operate and collect personal data from. ServiceNow’s primary responsibility for privacy is to protect the confidentiality of any data its customers entrust to it, regardless of how a customer may have classified it themselves. This is why ServiceNow will not modify or remove data from a customer instance. See attached Security Operations and Compliance White Paper for additional information.</t>
  </si>
  <si>
    <t>ServiceNow can provide three types of encryption for data at rest upon customer request. 
1) Column encryption of customer added fields and attachments: Provides data encryption using AES128/256 or 3DES symmetric key encryption. The customer provides the keys for this encryption. Data stored in these fields cannot be searched or reported on.
2) Full disk encryption: Provided via self-encrypting hard drives with AES256 bit encryption. This encryption capability is only available through the purchase of dedicated ServiceNow hardware at an additional cost. This delivers “at-rest” protection only and is focused solely on preventing data exposure through the loss or theft of hard disks holding customer data.
3)  The Edge Encryption application provides customers with an end-to-end native solution to manage the encryption of their data that helps them solve challenges tied to sovereignty concerns, data loss prevention, and regulatory compliance. With Edge Encryption, the customers create and control their encryption keys. Edge Encryption is available as a proxy application that resides in a customer's network and encrypts data before the data is sent over the Internet to the ServiceNow instance (encrypted while in flight). The data remains encrypted while stored in the instance, (encrypted while at rest). The encrypted data is sent back to the proxy application (encrypted while in flight), and is decrypted by the proxy before being sent to the browser in the customer's network.The customer's security administrator specifies which fields are to be encrypted using the Edge Encryption plugin. The customer's security administrator can choose between Advanced Encryption Standard (AES) 128 or 256 encryption algorithms. Attachments can be encrypted on a table-by-table basis. Depending on the encryption type chosen for a field, certain levels of filtering, sorting, or compare functionality can be configured.
 See attached Security Operations and Compliance White Paper for additional information.</t>
  </si>
  <si>
    <t>3f</t>
  </si>
  <si>
    <t>ServiceNow customers access their instances over the Internet using forced Transport Layer Security (TLS) encryption (AES128/256) for all user access. The level of encryption is based on the browser and must be configured by the customer since ServiceNow does not modify any client settings. See attached Security Operations and Compliance White Paper for additional information.</t>
  </si>
  <si>
    <t>3g</t>
  </si>
  <si>
    <t>3h</t>
  </si>
  <si>
    <t>The customer manages the data that is placed within their ServiceNow instances and remains the data owner. Customers are permitted to store data hosted within ServiceNow for the duration of their service subscription with ServiceNow. Under this model, the customer can purge or retain data according to their own retention policy. ServiceNow complies with the U.S.-EU Safe Harbor Framework and the U.S.-Swiss Safe Harbor Framework as set forth by the U.S. Department of Commerce regarding the collection, use, and retention of personal information from European Union member countries and Switzerland.  See attached Security Operations and Compliance White Paper for additional information.</t>
  </si>
  <si>
    <t>ServiceNow retains customer data for up to 45 days from the end of a contract. Within the 45 days, the customer can request their data to be sent to them in a standard database export format. After 45 days, all data from the customer instances is removed from ServiceNow servers.  For complete details on data removal, the Data Sanitization White Paper is available to customers under NDA. See attached Security Operations and Compliance White Paper for additional information.</t>
  </si>
  <si>
    <t>3i</t>
  </si>
  <si>
    <t>3j</t>
  </si>
  <si>
    <t>3l</t>
  </si>
  <si>
    <t>All components of the infrastructure supporting the private cloud feed alerts and logs into the SIEM. In addition, ServiceNow has deployed an Intrusion Detection System (IDS), positioned to listen to all inbound network traffic, with all events going to the SIEM as well. The SIEM is configured to automatically send alerts for common attacks. ServiceNow is responsible for managing the SIEM environment and securing the logs. ServiceNow retains all infrastructure logs for at least 90 days. The Security Operations Center (SOC) is also responsible for completing a daily checklist across a range of security domains, including privilege account usage, IDS alerts, file integrity monitoring (FIM), and database access. The daily checklists and captured events are managed through an instance of ServiceNow. Any variances that are discovered are raised as incidents for tracking, notifications, and investigation. See attached Security Operations and Compliance White Paper for additional information.</t>
  </si>
  <si>
    <t>ServiceNow has a formal, documented Security Incident Response policy, process, and workflow. Our Incident Response process includes event discovery, triage, escalation, notification (including customer notification), remediation, and post-mortem review.
Unless notification is delayed by the actions or demands of a law enforcement agency, ServiceNow will report to Customer the unauthorized acquisition, access, use, disclosure or destruction of Customer data (a "Breach") promptly upon discovery by ServiceNow.
Customers under NDA can request additional information.</t>
  </si>
  <si>
    <t>3k</t>
  </si>
  <si>
    <t>ServiceNow operates all customers out of a data center pair that provides Advanced High Availability (AHA) capabilities. This AHA architecture maintains a copy of the production instance's database in each data center (sub production instances are only located in a single data center and are not replicated between data centers). Therefore, in the event of a disaster, ServiceNow activates a failover process that transfers customer operations to the alternate data center. From this perspective, ServiceNow is providing customers with business continuity as opposed to disaster recovery.
In addition to the AHA, ServiceNow provides backup and recovery services in case accidental data deletion or database corruption occurs. For production instances, backups are executed in each datacenter. This results in ServiceNow having two online copies of a database, one read/write and one read only, and a backup copy in each data center. Sub production instances are only present in a single data center and are only backed up in that data center. The backup schedule consists of a 4-week cycle; a full backup is taken on weekly basis and incremental backups taken for the other 6 days. This gives a total of 4 weeks of backups made up of 4 weekly and 24 incremental backups. Backups are stored at the data center where the production instances reside. ServiceNow does a programmatic test of backups at the end of each backup and a report is sent to the Site Reliability Engineering (SRE) team of any failures. ServiceNow also does a number of customer restores on a monthly basis across its customer base, which allows ServiceNow to understand the health of its backups and ensures the restore processes are tested and understood. ServiceNow does not use tape-based backups and the backups are never sent off site or placed in the custody of a third party. If data is encrypted in the database either through column encryption or full disk encryption that data will be encrypted in the backups as well. The same controls that apply to all live data apply to backed up data, as it is stored in the same location.
Backup is not ServiceNow's primary disaster recovery, this is provided by the high availability capabilities of the platform with running instances in two locations. ServiceNow formally tests its failover on an annual basis but also uses it to allow patching without downtime and other management and maintenance activities and therefore informally tests the DR processes on a regular basis.
ServiceNow operates multiple data centers to help ensure continuous business operations for both ServiceNow and its customers. Data center facilities are physically separated by a minimum of 60 miles to prevent natural or man-made disasters from interrupting service. We maintain a Business Continuity Plan to help ensure continuous operation of ServiceNow. This plan covers our most critical services, which include hosting operations and technical support.
See attached Advanced High Availability White Paper for additional information.</t>
  </si>
  <si>
    <t>3m</t>
  </si>
  <si>
    <t>3n</t>
  </si>
  <si>
    <t>The ServiceNow application writes detailed audit log information that is stored in tables within a customer’s instance. Since this is considered customer data and is stored within a customer’s instance, ServiceNow does not attempt to monitor or view this data unless specifically requested by a customer. As a result the customer is responsible for monitoring the contents of these logs files and, at the customer’s choosing, exporting the logs through the capabilities provided within the platform. See attached Security Operations and Compliance White Paper for additional information.</t>
  </si>
  <si>
    <t>Application Patches - ServiceNow produces regular support packs that customers can either accept as automatic upgrades or customers can upgrade at a time that is convenient for their business. ServiceNow highly recommends customers stay current with the latest patch versions of ServiceNow, in order to benefit from any application vulnerability remediation or security improvements or fixes made available within ServiceNow patches. 
Infrastructure Patches  - ServiceNow’s infrastructure stack is customized at each layer to specifically support the ServiceNow product, which is the only product residing in the ServiceNow private cloud. With the small footprint of technology required and the limited ports and services enabled, many system and security patches published do not apply to ServiceNow’s cloud. With each published patch, ServiceNow follows a risk-based approach to determine if the patch is to be deployed. ServiceNow leverages the Advanced High Availability architecture to transfer customers’ production instances to the other data center when performing maintenance such as patching, thereby minimizing the impact to availability.
See attached Security Operations and Compliance White Paper for additional information.</t>
  </si>
  <si>
    <t>3o</t>
  </si>
  <si>
    <t>3r</t>
  </si>
  <si>
    <t>3p</t>
  </si>
  <si>
    <t>ServiceNow uses commercially recognized vulnerability analysis tools to detect vulnerabilities in the ServiceNow perimeter and internal systems. Any vulnerabilities that are discovered are fed into the overarching security monitoring program for assessment and, if necessary, patching of systems. Vulnerability scans occur daily for external unauthenticated scanning and weekly for internal authenticated scanning. See attached Security Operations and Compliance White Paper for additional information.</t>
  </si>
  <si>
    <t>3q</t>
  </si>
  <si>
    <t>ServiceNow’s security starts at the beginning of the software development lifecycle (SDLC). ServiceNow uses an agile development process that includes independent validation steps run by a separate quality team. This allows for effective prioritization of remediation efforts and provides security feature requests into the application. Developers are trained through a variety of methods including classroom-based training covering web application security, including, but not limited to the Open Web Application Security Project (OWASP) Top 10. See attached Security Operations and Compliance White Paper for additional information.</t>
  </si>
  <si>
    <t>3s</t>
  </si>
  <si>
    <t>ServiceNow has anti-virus technology on all server systems within the private cloud. See attached Security Operations and Compliance White Paper for additional information.</t>
  </si>
  <si>
    <t>ServiceNow is responsible for managing the SIEM environment and securing the logs. ServiceNow retains all infrastructure logs for at least 90 days. Additional information is available for customers under NDA.</t>
  </si>
  <si>
    <t>ServiceNow’s physical architecture is deployed into secured dedicated cage space within colocation facilities managed and controlled by ServiceNow. All data centers leveraged by ServiceNow are required to have either an ISO 27001 certification or an SSAE 16 attestation. All servers and network devices have redundant components and multiple diverse network paths to avoid single points of failure. The colocation data centers have 24x7 onsite security, extensive CCTV coverage, multiple layered security zones with biometrically controlled access to the ServiceNow cage, visitor access procedures and redundant electrical and mechanical systems. See attached Security Operations and Compliance White Paper for additional information.</t>
  </si>
  <si>
    <t>Additional information is available to customers under NDA. See the General Terms and Conditions.</t>
  </si>
  <si>
    <t>ServiceNow provides a number of options for authentication that a customer can choose from including the most common method using Security Assertion Markup Language (SAML) for Single Sign-on (SSO). There are also options for Active Directory Federation Services (ADFS), delegated authentication via Lightweight Directory Access Protocol (LDAP) and, of course, native authentication within the instance.</t>
  </si>
  <si>
    <t>The cache is enabled by default with a set of sensible defaults. Because ServiceNow is SaaS based, caching is transparently handled by the platofrm so that system administrators do not have to worry about that aspect.</t>
  </si>
  <si>
    <t xml:space="preserve">Access to applications, modules, reports, and data is controlled by assigning users to roles and then granting role-based access using access control lists (ACLs). Security rights within ServiceNow are controlled using a granular access control list, which can secure information table by table, row by row, or attribute by attribute based on role, group, department, location, or other criteria.
</t>
  </si>
  <si>
    <t xml:space="preserve">ServiceNow includes built in Role Based Access Control (RBAC) that is based on users, groups and roles. The entitlements granted to users are created from ACLs. ACLs can be built from individual entitlements that include read, write, create, execute and delete as well as a number of other individual attributes. The attributes that are available also vary, depending on the type of object being secured. Customers have full control of the entitlements granted to each of their users and integration with customer side directory service is possible through the use of users, groups and group memberships. </t>
  </si>
  <si>
    <t>The ServiceNow platform is based on service-oriented architecture (SOA), in which all data objects can use web services to access bi-directional data-level integration. The interface is also direct and dynamic because all modifications to existing objects and all new objects are automatically published as a Direct Web Service. A more indirect web service creation and usage can be achieved through Mapped Web Service where a transform map is used to gather incoming web service data into the final targeted tables. Finally, an advanced Scripted Web Service technique is available for defining process-based web services, where data is irrelevant, but serves more as a trigger for a process or a composite of actions that execute at the server.</t>
  </si>
  <si>
    <t>Logs exist at two levels within ServiceNow. 
1) Application Level Audit Logs - The ServiceNow application writes detailed audit log information that is stored in tables within a customer’s instance. Since this is considered customer data and is stored within a customer’s instance, ServiceNow does not attempt to monitor or view this data unless specifically requested by a customer. As a result the customer is responsible for monitoring the contents of these logs files and, at the customer’s choosing, exporting the logs through the capabilities provided within the platform. 
2) Infrastructure Monitoring - All components of the infrastructure supporting the private cloud feed alerts and logs into the SIEM. In addition, ServiceNow has deployed an Intrusion Detection System (IDS), positioned to listen to all inbound network traffic, with all events going to the SIEM as well. The SIEM is configured to automatically send alerts for common attacks. ServiceNow is responsible for managing the SIEM environment and securing the logs. ServiceNow retains all infrastructure logs for at least 90 days. The Security Operations Center (SOC) is also responsible for completing a daily checklist across a range of security domains, including privilege account usage, IDS alerts, file integrity monitoring (FIM), and database access. The daily checklists and captured events are managed through an instance of ServiceNow. Any variances that are discovered are raised as incidents for tracking, notifications, and investigation.</t>
  </si>
  <si>
    <t xml:space="preserve">Customers connect over HTTPS for communication to the ServiceNow instance. Typical user interaction to ServiceNow is from a web browser – customers do not need to install client software on any desktop, laptop, tablet, or smartphone used to access a ServiceNow instance.
To manage the ServiceNow private cloud, ServiceNow operations personnel use twofactor authentication and a client-based VPN to access the network. The private cloud perimeter is protected by firewalls with heavily restricted ingress filtering policies. The logical architecture within the ServiceNow data centers consists of a threetier architecture with network isolation provided by ServiceNow’s core infrastructure. The layers that make up the infrastructure consist of: 
-Proxy Layer: The proxy layer consists of ServiceNow’s network and security equipment typical of a DMZ environment that provides a front end to the application layer and obfuscates ServiceNow’s internal network. 
-Application Layer: Each instance consists of multiple application nodes to provide redundancy with each application node having an isolated virtual environment on a shared physical server.
-Database Layer: Each instance has its own dedicated database, running in this defined network zone. Data coming into the environment must pass through all layers of infrastructure with all activities/events logged to a central Security and Information Event Management (SIEM) system.
See the attached Security Operations and Compliance White Paper for the architecture diagram.
</t>
  </si>
  <si>
    <t>This is not possible for every vulnerability.  ServiceNow scans and patches the backend network on a continuous basis and addresses vulnerabilities as they arise.  
ServiceNow only has a single application (or service). Security patches for ServiceNow are deployed as part of the normal patching cycling. ServiceNow places its application into families. Customers can choose which of those families that they are operating on. Within those families ServiceNow releases patches and hot fixes, that include fixed security vulnerabilities. 
ServiceNow operates a quarterly patching program in order to provide customers with the latest security, performance and availability benefits for all instances between full feature release upgrades. The intention is to give customers a consistent schedule and advanced notice in order to plan ahead. This program provides customers with at least 2 weeks advance notice of patching schedules, allowing customers the ability to reschedule if required. Once agreed, patches will be applied first to sub-production instances to allow testing and then applied 2 weeks later to production environments.</t>
  </si>
  <si>
    <t>20a</t>
  </si>
  <si>
    <t>20b</t>
  </si>
  <si>
    <t>20c</t>
  </si>
  <si>
    <t>Customers connect over HTTPS for communication to the ServiceNow instance. Typical user interaction to ServiceNow is from a web browser – customers do not need to install client software on any desktop, laptop, tablet, or smartphone used to access a ServiceNow instance.
To manage the ServiceNow private cloud, ServiceNow operations personnel use twofactor authentication and a client-based VPN to access the network. The private cloud perimeter is protected by firewalls with heavily restricted ingress filtering policies. The logical architecture within the ServiceNow data centers consists of a threetier architecture with network isolation provided by ServiceNow’s core infrastructure. The layers that make up the infrastructure consist of: 
-Proxy Layer: The proxy layer consists of ServiceNow’s network and security equipment typical of a DMZ environment that provides a front end to the application layer and obfuscates ServiceNow’s internal network. 
-Application Layer: Each instance consists of multiple application nodes to provide redundancy with each application node having an isolated virtual environment on a shared physical server.
-Database Layer: Each instance has its own dedicated database, running in this defined network zone. Data coming into the environment must pass through all layers of infrastructure with all activities/events logged to a central Security and Information Event Management (SIEM) system.
See the attached Security Operations and Compliance White Paper for the architecture diagram.</t>
  </si>
  <si>
    <t xml:space="preserve">ServiceNow only has a single application (or service). Security patches for ServiceNow are deployed as part of the normal patching cycling. ServiceNow places its application into families. Customers can choose which of those families that they are operating on. Within those families ServiceNow releases patches and hot fixes, that include fixed security vulnerabilities. 
ServiceNow operates a quarterly patching program in order to provide customers with the latest security, performance and availability benefits for all instances between full feature release upgrades. The intention is to give customers a consistent schedule and advanced notice in order to plan ahead. This program provides customers with at least 2 weeks advance notice of patching schedules, allowing customers the ability to reschedule if required. Once agreed, patches will be applied first to sub-production instances to allow testing and then applied 2 weeks later to production environments.
</t>
  </si>
  <si>
    <t>21a</t>
  </si>
  <si>
    <t>21b</t>
  </si>
  <si>
    <t>21c</t>
  </si>
  <si>
    <t>21d</t>
  </si>
  <si>
    <t>21e</t>
  </si>
  <si>
    <t>21f</t>
  </si>
  <si>
    <t>21g</t>
  </si>
  <si>
    <t>21h</t>
  </si>
  <si>
    <t>21i</t>
  </si>
  <si>
    <t>21j</t>
  </si>
  <si>
    <t>21k</t>
  </si>
  <si>
    <t>21l</t>
  </si>
  <si>
    <t>You can send a REST message asynchronously. When you send an asynchronous message the instance does not wait for a response before proceeding. You must handle waiting for a response within your code.</t>
  </si>
  <si>
    <t>This can be accomplished via Web Services or SFTP.</t>
  </si>
  <si>
    <t xml:space="preserve">Yes please see the attached document page.  https://docs.servicenow.com/bundle/helsinki-servicenow-platform/page/integrate/outbound-soap/concept/c_SOAPMessage.html </t>
  </si>
  <si>
    <t>Yes  https://docs.servicenow.com/bundle/helsinki-it-operations-management/page/administer/orchestration-activity-designer/task/t_ConfigureAnInstanceToUseJMS.html</t>
  </si>
  <si>
    <t>Yes please see the attached document page.  http://wiki.servicenow.com/?title=Direct_Web_Services#gsc.tab=0</t>
  </si>
  <si>
    <t>TLS 1.1 or 1.2 is available.</t>
  </si>
  <si>
    <t>All ServiceNow tables and import sets dynamically generate WSDL XML documents that describe its table schema and available operations. You can get a WSDL format by issuing a URL targeting a ServiceNow table with the WSDL parameter.</t>
  </si>
  <si>
    <t>22a</t>
  </si>
  <si>
    <t>22b</t>
  </si>
  <si>
    <t xml:space="preserve">All infrastructure required to implement the ServiceNow SaaS solution is provided by ServiceNow.  All tools and utilities to manage the platform are provided through the web interface of our cloud-based offering. No software is installed locally on client desktop computers.  In addition, the dashboards, mobile views, reporting engine, batch scheduler, email, workflow engine, databases, portals, analytics, and forms development tools are all built in to the core ServiceNow platform.  </t>
  </si>
  <si>
    <t>26a</t>
  </si>
  <si>
    <t>26b</t>
  </si>
  <si>
    <t>26c</t>
  </si>
  <si>
    <t>26d</t>
  </si>
  <si>
    <t>26e</t>
  </si>
  <si>
    <t>26f</t>
  </si>
  <si>
    <t>26g</t>
  </si>
  <si>
    <t>This can be logged in the instance.</t>
  </si>
  <si>
    <t>A ServiceNow instance can support authentication by SAML which in turn also supports ADFS. Oauth is supported for email authentication only. It is not supported for general authentication but ServiceNow can be extended to provide support such as described here. This is an advanced topic and Oauth is commonly used by social media applications for authentication. 
LDAP and secure LDAP are also available, along with built-in authentication and other authentication methods such as stateless OpenID and digest authentication. There are some links on these subjects, including SAML, here: 
http://wiki.servicenow.com/index.php?title=External_Authentication_(Single_Sign-On_-_SSO) 
http://wiki.servicenow.com/index.php?title=OpenID 
http://wiki.servicenow.com/index.php?title=LDAP_Integration 
http://wiki.servicenow.com/index.php?title=Active_Directory_Application_Mode_(ADAM) 
http://wiki.servicenow.com/index.php?title=Digest_Token_Authentication 
http://wiki.servicenow.com/index.php?title=Unencrypted_HTTP_Header</t>
  </si>
  <si>
    <t>The customer can monitor instance logs to see who is accessing the instance and the actions that any user has taken. See http://wiki.servicenow.com/index.php?title=Viewing_System_Logs#gsc.tab=0 for more information on the available logs within a customers ServiceNow instance. Customer can run reports, set alerts or have the system create a ticket or start a workflow when a condition for customer-defined criteria is met. For example, if failed logins are detected or access to specific record types (e.g. confidential) have occurred. The customer can also forward events from instance logs to their own syslog server using either the Syslog Probe functionality within the optional MID Server component, Web Service Calls to the instance, or exporting the logs as files and then importing to a system of their choice.</t>
  </si>
  <si>
    <t>ServiceNow</t>
  </si>
  <si>
    <t>Category</t>
  </si>
  <si>
    <t>r</t>
  </si>
  <si>
    <t>s</t>
  </si>
  <si>
    <t>q</t>
  </si>
  <si>
    <t>p</t>
  </si>
  <si>
    <t>o</t>
  </si>
  <si>
    <t>n</t>
  </si>
  <si>
    <t>m</t>
  </si>
  <si>
    <t>l</t>
  </si>
  <si>
    <t>k</t>
  </si>
  <si>
    <t>j</t>
  </si>
  <si>
    <t>i</t>
  </si>
  <si>
    <t>h</t>
  </si>
  <si>
    <t>g</t>
  </si>
  <si>
    <t>f</t>
  </si>
  <si>
    <t>e</t>
  </si>
  <si>
    <t>d</t>
  </si>
  <si>
    <t>c</t>
  </si>
  <si>
    <t>b</t>
  </si>
  <si>
    <t>a</t>
  </si>
  <si>
    <t>Sort1</t>
  </si>
  <si>
    <t>Sort2</t>
  </si>
  <si>
    <t xml:space="preserve">Same as PM but the customer has the ability to exit the contract if there is a security breach resulting from provider negligence, or a contract breach.   </t>
  </si>
  <si>
    <r>
      <rPr>
        <b/>
        <sz val="10"/>
        <rFont val="Arial"/>
        <family val="2"/>
      </rPr>
      <t>Data Retention</t>
    </r>
    <r>
      <rPr>
        <sz val="10"/>
        <rFont val="Arial"/>
        <family val="2"/>
      </rPr>
      <t xml:space="preserve">
Data security is not something you can govern exclusively through a contract. However, customers are increasingly looking to ensure that their Cloud provider conforms to a nascent but growing number of cloud security standards, including the Shared Assessments Program, Common Assurance Maturity Model, Cloud Security Alliance, FedRAMP or SSAE 16 SOC 2. There are some security certifications (such as ISO 27001 and 27002) which are evolving to take consideration of the unique security risks present in cloud environments.</t>
    </r>
  </si>
  <si>
    <r>
      <rPr>
        <b/>
        <sz val="10"/>
        <rFont val="Arial"/>
        <family val="2"/>
      </rPr>
      <t>Data Deletion at Contract Termination</t>
    </r>
    <r>
      <rPr>
        <sz val="10"/>
        <rFont val="Arial"/>
        <family val="2"/>
      </rPr>
      <t xml:space="preserve">
Given that speed will be of the essence if you need to terminate and move to an alternative, it is important to stipulate that the cloud provider should give you the data within 30 days of notice of termination.</t>
    </r>
  </si>
  <si>
    <r>
      <rPr>
        <b/>
        <sz val="10"/>
        <rFont val="Arial"/>
        <family val="2"/>
      </rPr>
      <t>Data Transfer (In Transit)</t>
    </r>
    <r>
      <rPr>
        <sz val="10"/>
        <rFont val="Arial"/>
        <family val="2"/>
      </rPr>
      <t xml:space="preserve">
Network encryption is the process of encrypting or encoding data and messages transmitted or communicated over a computer network.</t>
    </r>
  </si>
  <si>
    <r>
      <rPr>
        <b/>
        <sz val="10"/>
        <rFont val="Arial"/>
        <family val="2"/>
      </rPr>
      <t>Data Storage (At Rest)</t>
    </r>
    <r>
      <rPr>
        <sz val="10"/>
        <rFont val="Arial"/>
        <family val="2"/>
      </rPr>
      <t xml:space="preserve">
Server encryption is the process of encrypting or protecting data that's not moving through networks.</t>
    </r>
  </si>
  <si>
    <r>
      <rPr>
        <b/>
        <sz val="10"/>
        <rFont val="Arial"/>
        <family val="2"/>
      </rPr>
      <t>Incident Response</t>
    </r>
    <r>
      <rPr>
        <sz val="10"/>
        <rFont val="Arial"/>
        <family val="2"/>
      </rPr>
      <t xml:space="preserve">
SIEM is the combination of two different types of products, Security Information Management that gathers and creates reports from security logs and Security Event Manager that uses event correlation and alerting to help with the analysis of security events. They provide real-time analysis of security alerts generated by network hardware and applications.</t>
    </r>
  </si>
  <si>
    <r>
      <rPr>
        <b/>
        <sz val="10"/>
        <rFont val="Arial"/>
        <family val="2"/>
      </rPr>
      <t>Intrusion Detection</t>
    </r>
    <r>
      <rPr>
        <sz val="10"/>
        <rFont val="Arial"/>
        <family val="2"/>
      </rPr>
      <t xml:space="preserve">
Incident response is an organized approach to addressing and managing the aftermath of a security breach or attack (also known as an incident). The goal is to handle the situation in a way that limits damage and reduces recovery time and costs.</t>
    </r>
  </si>
  <si>
    <r>
      <rPr>
        <b/>
        <sz val="10"/>
        <rFont val="Arial"/>
        <family val="2"/>
      </rPr>
      <t>Escalation Process</t>
    </r>
    <r>
      <rPr>
        <sz val="10"/>
        <rFont val="Arial"/>
        <family val="2"/>
      </rPr>
      <t xml:space="preserve">
There should be a well defined escalation process to resolve disputes.  </t>
    </r>
  </si>
  <si>
    <r>
      <rPr>
        <b/>
        <sz val="10"/>
        <rFont val="Arial"/>
        <family val="2"/>
      </rPr>
      <t>Disaster Recovery Management</t>
    </r>
    <r>
      <rPr>
        <sz val="10"/>
        <rFont val="Arial"/>
        <family val="2"/>
      </rPr>
      <t xml:space="preserve">
Ensure that your Cloud provider has a formally documented  disaster recovery plan and conducts regular testing of that plan. This helps maintain service operations availability following the occurrence of a disaster that either partially or completely disrupts provider data center operations. </t>
    </r>
  </si>
  <si>
    <r>
      <rPr>
        <b/>
        <sz val="10"/>
        <rFont val="Arial"/>
        <family val="2"/>
      </rPr>
      <t>Audit Logging</t>
    </r>
    <r>
      <rPr>
        <sz val="10"/>
        <rFont val="Arial"/>
        <family val="2"/>
      </rPr>
      <t xml:space="preserve">
An audit log is a document that records an event in an information (IT) technology system. In addition to documenting what resources were accessed, audit log entries usually include destination and source addresses, a timestamp and user login information.</t>
    </r>
  </si>
  <si>
    <r>
      <rPr>
        <b/>
        <sz val="10"/>
        <rFont val="Arial"/>
        <family val="2"/>
      </rPr>
      <t>Patch Management</t>
    </r>
    <r>
      <rPr>
        <sz val="10"/>
        <rFont val="Arial"/>
        <family val="2"/>
      </rPr>
      <t xml:space="preserve">
Patch management is an area of systems management that involves acquiring, testing, and installing multiple patches (code changes) to an administered computer system. </t>
    </r>
  </si>
  <si>
    <r>
      <rPr>
        <b/>
        <sz val="10"/>
        <rFont val="Arial"/>
        <family val="2"/>
      </rPr>
      <t>Vulnerability Management</t>
    </r>
    <r>
      <rPr>
        <sz val="10"/>
        <rFont val="Arial"/>
        <family val="2"/>
      </rPr>
      <t xml:space="preserve">
All data brought and/or entered into a Cloud solution should be treated as confidential data, unless the customer specifically allows otherwise. Some providers use customer data to provide market intelligence on things like contract labor rate trends.  </t>
    </r>
  </si>
  <si>
    <r>
      <rPr>
        <b/>
        <sz val="10"/>
        <rFont val="Arial"/>
        <family val="2"/>
      </rPr>
      <t>Monitoring</t>
    </r>
    <r>
      <rPr>
        <sz val="10"/>
        <rFont val="Arial"/>
        <family val="2"/>
      </rPr>
      <t xml:space="preserve">
SIEM is the combination of two different types of products, Security Information Management that gathers and creates reports from security logs and Security Event Manager that uses event correlation and alerting to help with the analysis of security events. They provide real-time analysis of security alerts generated by network hardware and applications.</t>
    </r>
  </si>
  <si>
    <r>
      <rPr>
        <b/>
        <sz val="10"/>
        <rFont val="Arial"/>
        <family val="2"/>
      </rPr>
      <t>Source and Configuration Management</t>
    </r>
    <r>
      <rPr>
        <sz val="10"/>
        <rFont val="Arial"/>
        <family val="2"/>
      </rPr>
      <t xml:space="preserve">
Patch management is an area of systems management that involves acquiring, testing, and installing multiple patches (code changes) to an administered computer system. </t>
    </r>
  </si>
  <si>
    <r>
      <rPr>
        <b/>
        <sz val="10"/>
        <rFont val="Arial"/>
        <family val="2"/>
      </rPr>
      <t>Malware Security</t>
    </r>
    <r>
      <rPr>
        <sz val="10"/>
        <rFont val="Arial"/>
        <family val="2"/>
      </rPr>
      <t xml:space="preserve">
'Malware' is an umbrella term used to refer to a variety of forms of hostile or intrusive software, including computer viruses, worms, trojan horses, ransomware, spyware,adware, scareware, and other malicious programs.</t>
    </r>
  </si>
  <si>
    <t>Both synchronous and asynchronous message types.</t>
  </si>
  <si>
    <t>Secured file transfer, based on industry standards.</t>
  </si>
  <si>
    <t>SOAP fault exceptions as provider or consumer of web services.</t>
  </si>
  <si>
    <t>Use of both HTTPs and JMS transport protocols.</t>
  </si>
  <si>
    <t>SOAP RPC and document binding’s types.</t>
  </si>
  <si>
    <t>WSDL v1.1 for all services provided or consumed by.</t>
  </si>
  <si>
    <t>WS-I Basic Profile v1.1 for all services provided or consumed by.</t>
  </si>
  <si>
    <t>JEA's target name space naming standards for all WSDL documents.</t>
  </si>
  <si>
    <t>Both simple and complex data types for all WSDL documents.</t>
  </si>
  <si>
    <t>Using JEA’s common information models and common information model multispeak 5.0.</t>
  </si>
  <si>
    <t>Two-way SSL to ensure confidentiality of data in transit based on business requirements for all services provided or consumed by the system.</t>
  </si>
  <si>
    <t>The ability to enable message-level integrity (XML digital signatures) controls based on business requirements for all services provided or consumed by the system.</t>
  </si>
  <si>
    <t xml:space="preserve">WSDL well-formed validation.
</t>
  </si>
  <si>
    <t xml:space="preserve">WSDL WS-I compliance validation.
</t>
  </si>
  <si>
    <t xml:space="preserve"> Identity of the user invoking the service.
An audit log is a document that records an event in an information (IT) technology system. In addition to documenting what resources were accessed, audit log entries usually include destination and source addresses, a timestamp and user login information.</t>
  </si>
  <si>
    <t>Source IP address of the service requestor
An audit log is a document that records an event in an information (IT) technology system. In addition to documenting what resources were accessed, audit log entries usually include destination and source addresses, a timestamp and user login information.</t>
  </si>
  <si>
    <t>Date and time of the request
An audit log is a document that records an event in an information (IT) technology system. In addition to documenting what resources were accessed, audit log entries usually include destination and source addresses, a timestamp and user login information.</t>
  </si>
  <si>
    <t>Service that is invoked.
An audit log is a document that records an event in an information (IT) technology system. In addition to documenting what resources were accessed, audit log entries usually include destination and source addresses, a timestamp and user login information.</t>
  </si>
  <si>
    <t>The content of the message if this is a "command and control" operation.
An audit log is a document that records an event in an information (IT) technology system. In addition to documenting what resources were accessed, audit log entries usually include destination and source addresses, a timestamp and user login information.</t>
  </si>
  <si>
    <t>Ability to provide both a system and service identity to be used for coarse-grained and fine-grained authorization, respectively (when consuming a web service).
An audit log is a document that records an event in an information (IT) technology system. In addition to documenting what resources were accessed, audit log entries usually include destination and source addresses, a timestamp and user login information.</t>
  </si>
  <si>
    <t>Audit logs shall be written in append mode to enable adding new audit events but disallowing previous events from modification.
An audit log is a document that records an event in an information (IT) technology system. In addition to documenting what resources were accessed, audit log entries usually include destination and source addresses, a timestamp and user login information.</t>
  </si>
  <si>
    <t xml:space="preserve">This section lists additional security standards that JEA would like to have incorporated into the solution but are not required. The answers provided in this section will be scored as part of the Evaluation Matrix for points. </t>
  </si>
  <si>
    <t>In the table below are the functional and technical critical requirements and Optional items JEA would like to have for this Contract.
ALL ITEMS MUST BE ADDRESSED INDIVIDUALLY AND NO BLANKET RESPONSE TO ALL ITEMS WILL BE ACCEPTED.</t>
  </si>
  <si>
    <r>
      <rPr>
        <b/>
        <sz val="10"/>
        <rFont val="Arial"/>
        <family val="2"/>
      </rPr>
      <t>NEED REQUIREMENT</t>
    </r>
    <r>
      <rPr>
        <sz val="10"/>
        <rFont val="Arial"/>
        <family val="2"/>
      </rPr>
      <t xml:space="preserve">
Ability to allow the revocation of all privileges from a specified group or selected user(s), thereby preventing access to the system.
Customer data is an asset of the customer and therefore should be available for download and transfer at no additional cost and at any time. The data transfer mechanism (batch, real time) and the format (flat file, relational database management system, spreadsheet, XML, original format or current application service provider format) should be specified in the contract.  </t>
    </r>
  </si>
  <si>
    <r>
      <rPr>
        <b/>
        <sz val="10"/>
        <rFont val="Arial"/>
        <family val="2"/>
      </rPr>
      <t>NEED REQUIREMENT</t>
    </r>
    <r>
      <rPr>
        <sz val="10"/>
        <rFont val="Arial"/>
        <family val="2"/>
      </rPr>
      <t xml:space="preserve">
Ability to implement a default ‘deny’ access policy for users and content objects.
Customer data is an asset of the customer and therefore should be available for download and transfer at no additional cost and at any time. The data transfer mechanism (batch, real time) and the format (flat file, relational database management system, spreadsheet, XML, original format or current application service provider format) should be specified in the contract.  </t>
    </r>
  </si>
  <si>
    <r>
      <rPr>
        <b/>
        <sz val="10"/>
        <rFont val="Arial"/>
        <family val="2"/>
      </rPr>
      <t>NEED REQUIREMENT</t>
    </r>
    <r>
      <rPr>
        <sz val="10"/>
        <rFont val="Arial"/>
        <family val="2"/>
      </rPr>
      <t xml:space="preserve">
Ability to provide, support and maintain industry accepted methodologies of data exchange and interface tools.
Network encryption is the process of encrypting or encoding data and messages transmitted or communicated over a computer network.</t>
    </r>
  </si>
  <si>
    <r>
      <rPr>
        <b/>
        <sz val="10"/>
        <rFont val="Arial"/>
        <family val="2"/>
      </rPr>
      <t>NEED REQUIREMENT</t>
    </r>
    <r>
      <rPr>
        <sz val="10"/>
        <rFont val="Arial"/>
        <family val="2"/>
      </rPr>
      <t xml:space="preserve">
Ability to support SSL encryption based on current minimum acceptable standards for all communication from user logon and all user account pages.
Network encryption is the process of encrypting or encoding data and messages transmitted or communicated over a computer network.</t>
    </r>
  </si>
  <si>
    <r>
      <rPr>
        <b/>
        <sz val="10"/>
        <rFont val="Arial"/>
        <family val="2"/>
      </rPr>
      <t>NEED REQUIREMENT</t>
    </r>
    <r>
      <rPr>
        <sz val="10"/>
        <rFont val="Arial"/>
        <family val="2"/>
      </rPr>
      <t xml:space="preserve">
Ability to encrypt content that is transported over non-trusted networks using strong encryption.
Network encryption is the process of encrypting or encoding data and messages transmitted or communicated over a computer network.</t>
    </r>
  </si>
  <si>
    <r>
      <rPr>
        <b/>
        <sz val="10"/>
        <rFont val="Arial"/>
        <family val="2"/>
      </rPr>
      <t>NEED REQUIREMENT</t>
    </r>
    <r>
      <rPr>
        <sz val="10"/>
        <rFont val="Arial"/>
        <family val="2"/>
      </rPr>
      <t xml:space="preserve">
What type of logs are available? Application, database, server, network? How often are you able to provide these logs?
An audit log is a document that records an event in an information (IT) technology system. In addition to documenting what resources were accessed, audit log entries usually include destination and source addresses, a timestamp and user login information.</t>
    </r>
  </si>
  <si>
    <r>
      <rPr>
        <b/>
        <sz val="10"/>
        <rFont val="Arial"/>
        <family val="2"/>
      </rPr>
      <t>NEED REQUIREMENT</t>
    </r>
    <r>
      <rPr>
        <sz val="10"/>
        <rFont val="Arial"/>
        <family val="2"/>
      </rPr>
      <t xml:space="preserve">
Ability to provide application firewalls used for web applications. </t>
    </r>
    <r>
      <rPr>
        <b/>
        <sz val="10"/>
        <rFont val="Arial"/>
        <family val="2"/>
      </rPr>
      <t>(Architecture Diagram Required)</t>
    </r>
    <r>
      <rPr>
        <sz val="10"/>
        <rFont val="Arial"/>
        <family val="2"/>
      </rPr>
      <t xml:space="preserve">
In addition to documenting what resources were accessed, audit log entries usually include destination and source addresses, a timestamp and user login information</t>
    </r>
  </si>
  <si>
    <r>
      <rPr>
        <b/>
        <sz val="10"/>
        <rFont val="Arial"/>
        <family val="2"/>
      </rPr>
      <t>NEED REQUIREMENT</t>
    </r>
    <r>
      <rPr>
        <sz val="10"/>
        <rFont val="Arial"/>
        <family val="2"/>
      </rPr>
      <t xml:space="preserve">
Ability to apply Operating System, database, application server, and Third Party Component Security Patches within a reasonable period after Patch Release. Please specificy periods as necessary.
Patch management is an area of systems management that involves acquiring, testing, and installing multiple patches (code changes) to an administered computer system. </t>
    </r>
  </si>
  <si>
    <r>
      <rPr>
        <b/>
        <sz val="10"/>
        <rFont val="Arial"/>
        <family val="2"/>
      </rPr>
      <t>NEED REQUIREMENT</t>
    </r>
    <r>
      <rPr>
        <sz val="10"/>
        <rFont val="Arial"/>
        <family val="2"/>
      </rPr>
      <t xml:space="preserve">
Ability to automate application patch installation process.
Patch management is an area of systems management that involves acquiring, testing, and installing multiple patches (code changes) to an administered computer system. </t>
    </r>
  </si>
  <si>
    <r>
      <rPr>
        <b/>
        <sz val="10"/>
        <rFont val="Arial"/>
        <family val="2"/>
      </rPr>
      <t>NEED REQUIREMENT</t>
    </r>
    <r>
      <rPr>
        <sz val="10"/>
        <rFont val="Arial"/>
        <family val="2"/>
      </rPr>
      <t xml:space="preserve">
Ability to provide Notification of JEA and its customers within 24 hours of Security Vulnerability Discovery.
SIEM is the combination of two different types of products, Security Information Management that gathers and creates reports from security logs and Security Event Manager that uses event correlation and alerting to help with the analysis of security events. They provide real-time analysis of security alerts generated by network hardware and applications.</t>
    </r>
  </si>
  <si>
    <t>Firewall protection for Layers 3 through 7 of the OSI model, including stateful packet inspection of voice and video, if applicable.</t>
  </si>
  <si>
    <t>Intrusion detection/prevention.</t>
  </si>
  <si>
    <t>Notification to JEA of security issues or vulnerabilities, and provide a timeline for resolution.</t>
  </si>
  <si>
    <r>
      <rPr>
        <b/>
        <sz val="10"/>
        <rFont val="Arial"/>
        <family val="2"/>
      </rPr>
      <t>NEED REQUIREMENT</t>
    </r>
    <r>
      <rPr>
        <sz val="10"/>
        <rFont val="Arial"/>
        <family val="2"/>
      </rPr>
      <t xml:space="preserve">
Ability to provide the following:</t>
    </r>
    <r>
      <rPr>
        <b/>
        <sz val="10"/>
        <rFont val="Arial"/>
        <family val="2"/>
      </rPr>
      <t xml:space="preserve">
</t>
    </r>
    <r>
      <rPr>
        <sz val="10"/>
        <rFont val="Arial"/>
        <family val="2"/>
      </rPr>
      <t>SIEM is the combination of two different types of products, Security Information Management that gathers and creates reports from security logs and Security Event Manager that uses event correlation and alerting to help with the analysis of security events. They provide real-time analysis of security alerts generated by network hardware and applications.</t>
    </r>
  </si>
  <si>
    <r>
      <rPr>
        <b/>
        <sz val="10"/>
        <color theme="1"/>
        <rFont val="Calibri"/>
        <family val="2"/>
        <scheme val="minor"/>
      </rPr>
      <t>WANT</t>
    </r>
    <r>
      <rPr>
        <sz val="10"/>
        <color theme="1"/>
        <rFont val="Calibri"/>
        <family val="2"/>
        <scheme val="minor"/>
      </rPr>
      <t xml:space="preserve">
Ability to support the following:
Data security is not something you can govern exclusively through a contract. However, customers are increasingly looking to ensure that their Cloud provider conforms to a nascent but growing number of cloud security.</t>
    </r>
  </si>
  <si>
    <r>
      <rPr>
        <b/>
        <sz val="10"/>
        <rFont val="Arial"/>
        <family val="2"/>
      </rPr>
      <t>WANT</t>
    </r>
    <r>
      <rPr>
        <sz val="10"/>
        <rFont val="Arial"/>
        <family val="2"/>
      </rPr>
      <t xml:space="preserve">
Ability for all WSDL documents to fully pass the validation check against both W3C WSDL v1.1 and WS-I Basic Profile v1.1. </t>
    </r>
  </si>
  <si>
    <r>
      <rPr>
        <b/>
        <sz val="10"/>
        <rFont val="Arial"/>
        <family val="2"/>
      </rPr>
      <t>WANT</t>
    </r>
    <r>
      <rPr>
        <sz val="10"/>
        <rFont val="Arial"/>
        <family val="2"/>
      </rPr>
      <t xml:space="preserve">
Ability to import an XSD’s and conforms to W3C standards for all WSDL documents.</t>
    </r>
    <r>
      <rPr>
        <sz val="10"/>
        <rFont val="Arial"/>
        <family val="2"/>
      </rPr>
      <t xml:space="preserve">
Data security is not something you can govern exclusively through a contract. However, customers are increasingly looking to ensure that their Cloud provider conforms to a nascent but growing number of cloud security standards, including the Shared Assessments Program, Common Assurance Maturity Model, Cloud Security Alliance, FedRAMP or SSAE 16 SOC 2. There are some security certifications (such as ISO 27001 and 27002) which are evolving to take consideration of the unique security risks present in cloud environments.</t>
    </r>
  </si>
  <si>
    <r>
      <rPr>
        <b/>
        <sz val="10"/>
        <rFont val="Arial"/>
        <family val="2"/>
      </rPr>
      <t>WANT</t>
    </r>
    <r>
      <rPr>
        <sz val="10"/>
        <rFont val="Arial"/>
        <family val="2"/>
      </rPr>
      <t xml:space="preserve">
Ability to use of standard SMTP Communications Protocols and Transports.</t>
    </r>
    <r>
      <rPr>
        <sz val="10"/>
        <rFont val="Arial"/>
        <family val="2"/>
      </rPr>
      <t xml:space="preserve">
Data security is not something you can govern exclusively through a contract. However, customers are increasingly looking to ensure that their Cloud provider conforms to a nascent but growing number of cloud security standards, including the Shared Assessments Program, Common Assurance Maturity Model, Cloud Security Alliance, FedRAMP or SSAE 16 SOC 2. There are some security certifications (such as ISO 27001 and 27002) which are evolving to take consideration of the unique security risks present in cloud environments.</t>
    </r>
  </si>
  <si>
    <r>
      <rPr>
        <b/>
        <sz val="10"/>
        <rFont val="Arial"/>
        <family val="2"/>
      </rPr>
      <t>WANT</t>
    </r>
    <r>
      <rPr>
        <sz val="10"/>
        <rFont val="Arial"/>
        <family val="2"/>
      </rPr>
      <t xml:space="preserve">
Ability to support the ability to enable value, field, or message-level encryption based on business requirements for all services provided or consumed by the system.</t>
    </r>
    <r>
      <rPr>
        <sz val="10"/>
        <rFont val="Arial"/>
        <family val="2"/>
      </rPr>
      <t xml:space="preserve">
Server encryption is the process of encrypting or protecting data that's not moving through networks.</t>
    </r>
  </si>
  <si>
    <r>
      <rPr>
        <b/>
        <sz val="10"/>
        <rFont val="Arial"/>
        <family val="2"/>
      </rPr>
      <t>WANT</t>
    </r>
    <r>
      <rPr>
        <sz val="10"/>
        <rFont val="Arial"/>
        <family val="2"/>
      </rPr>
      <t xml:space="preserve">
Ability to log, at a minimum, the following attributes:</t>
    </r>
  </si>
  <si>
    <r>
      <rPr>
        <b/>
        <sz val="10"/>
        <rFont val="Arial"/>
        <family val="2"/>
      </rPr>
      <t>WANT</t>
    </r>
    <r>
      <rPr>
        <sz val="10"/>
        <rFont val="Arial"/>
        <family val="2"/>
      </rPr>
      <t xml:space="preserve">
Ability to be authenticated at the user-level against the identity stored used by the system exposing the Web Services.</t>
    </r>
    <r>
      <rPr>
        <sz val="10"/>
        <rFont val="Arial"/>
        <family val="2"/>
      </rPr>
      <t xml:space="preserve">
Strong authentication is  any method of verifying the identity of a user or device that is intrinsically stringent enough to ensure the security of the system it protects by withstanding any attacks it is likely to encounter.  </t>
    </r>
  </si>
  <si>
    <r>
      <rPr>
        <b/>
        <sz val="10"/>
        <rFont val="Arial"/>
        <family val="2"/>
      </rPr>
      <t>WANT</t>
    </r>
    <r>
      <rPr>
        <sz val="10"/>
        <rFont val="Arial"/>
        <family val="2"/>
      </rPr>
      <t xml:space="preserve">
Ability to allow the security administrator to generate reports based on the service logs.</t>
    </r>
    <r>
      <rPr>
        <sz val="10"/>
        <rFont val="Arial"/>
        <family val="2"/>
      </rPr>
      <t xml:space="preserve">
SIEM is the combination of two different types of products, Security Information Management that gathers and creates reports from security logs and Security Event Manager that uses event correlation and alerting to help with the analysis of security events. They provide real-time analysis of security alerts generated by network hardware and applications.</t>
    </r>
  </si>
  <si>
    <r>
      <rPr>
        <b/>
        <sz val="10"/>
        <rFont val="Arial"/>
        <family val="2"/>
      </rPr>
      <t xml:space="preserve">CRITICAL REQUIREMENT - (MInimum Qualification)
PROVIDE DOCUMENTATION WITH BID 
</t>
    </r>
    <r>
      <rPr>
        <sz val="10"/>
        <rFont val="Arial"/>
        <family val="2"/>
      </rPr>
      <t xml:space="preserve">The Company must be  SSAE 16 SOC Type 2 compliant (An auditor’s report will be required annually).
</t>
    </r>
  </si>
  <si>
    <r>
      <rPr>
        <b/>
        <sz val="10"/>
        <rFont val="Arial"/>
        <family val="2"/>
      </rPr>
      <t xml:space="preserve">CRITICAL REQUIREMENT - (MInimum Qualification)
PROVIDE DECLARATION WITH BID
</t>
    </r>
    <r>
      <rPr>
        <sz val="10"/>
        <rFont val="Arial"/>
        <family val="2"/>
      </rPr>
      <t xml:space="preserve">The Company must be  SSAE 16 SOC Type 2 compliant (An auditor’s report will be required annually).
</t>
    </r>
  </si>
  <si>
    <r>
      <rPr>
        <b/>
        <sz val="10"/>
        <rFont val="Arial"/>
        <family val="2"/>
      </rPr>
      <t xml:space="preserve">CRITICAL REQUIREMENT - (MInimum Qualification)
Provide declaration with bid. 
</t>
    </r>
    <r>
      <rPr>
        <sz val="10"/>
        <rFont val="Arial"/>
        <family val="2"/>
      </rPr>
      <t xml:space="preserve">The Company Data must only be stored within the Continental United States.
</t>
    </r>
  </si>
  <si>
    <t>This section lists the requirments that each solution must have as part of their proposal. 
Details on how each Respondent will meet these requirements should be listed in the appropriate field in this document.</t>
  </si>
  <si>
    <t xml:space="preserve">This section lists additional security standards that JEA would like to have incorporated into the solution but are not required. 
The answers provided in this section will be scored as part of the Evaluation Matrix for points. </t>
  </si>
  <si>
    <t>NM - "Not Met"
Definition
(0)</t>
  </si>
  <si>
    <t>PM - "Partially Met"
Definition
(1)</t>
  </si>
  <si>
    <t>FM - "Fully Met"
Definition
(2)</t>
  </si>
  <si>
    <t>Vendor
NM/PM/FM
Rating
(See Next 3 Columns)</t>
  </si>
  <si>
    <t>NM</t>
  </si>
  <si>
    <t>PM</t>
  </si>
  <si>
    <t>FM</t>
  </si>
  <si>
    <t xml:space="preserve">Vendor
NM/PM/FM
Score
</t>
  </si>
  <si>
    <t>JEA
NM/PM/FM
Rating
(See Next 3 Columns)</t>
  </si>
  <si>
    <t xml:space="preserve">JEA
NM/PM/FM
Score
</t>
  </si>
  <si>
    <t>APPENDIX B CLOUD SPECIFICATIONS FORM</t>
  </si>
  <si>
    <t>Project Name:</t>
  </si>
  <si>
    <t>Vendor Evidence</t>
  </si>
  <si>
    <t>FM/PM/NM -The Respondent must specify if the solution meets the requirement fully (FM – Fully Meet), partially (PM - Partially Meet), or not at all (NM - Not Met.).  In cases where the solution meets the requirement fully or partially, the Respondent must fill one of the next three (3) columns (Base/Configuration, Product Enhancement or Customization) and the “Details” column.  Failure to complete all information for a requirement will be deemed as “NM – Not Met”.</t>
  </si>
  <si>
    <t>Vendor:</t>
  </si>
  <si>
    <t>Item</t>
  </si>
  <si>
    <t>MINIMUM QUALIFICATIONS
 This section lists the Critical requirements that each Respondent must meet.</t>
  </si>
  <si>
    <t xml:space="preserve">"WANTS"
This section lists additional security standards that JEA would like to have incorporated into the solution but are not required. 
The answers provided in this section will be scored as part of the Evaluation Matrix for points. </t>
  </si>
  <si>
    <t>"NEEDS"</t>
  </si>
  <si>
    <t>"CRITICAL"
This section lists the requirments that each solution must have as part of their proposal. 
Details on how each Respondent will meet these requirements should be listed in the appropriate field in this document.</t>
  </si>
  <si>
    <t>Section Total:</t>
  </si>
  <si>
    <t>Summary:</t>
  </si>
  <si>
    <t>Section 1 - Minimum Qualifications:</t>
  </si>
  <si>
    <t>Section 2 - Critical Requirements:</t>
  </si>
  <si>
    <t>Section 3 - "Need" Requirements:</t>
  </si>
  <si>
    <t>Section 4 - "Want" Qualifications:</t>
  </si>
  <si>
    <t>Count</t>
  </si>
  <si>
    <t>Pass/Fail</t>
  </si>
  <si>
    <t>Score</t>
  </si>
  <si>
    <t>Overall (Sections 2-4):</t>
  </si>
  <si>
    <t>Encryption</t>
  </si>
  <si>
    <r>
      <rPr>
        <b/>
        <sz val="10"/>
        <rFont val="Arial"/>
        <family val="2"/>
      </rPr>
      <t>Identity and Access Management</t>
    </r>
    <r>
      <rPr>
        <sz val="10"/>
        <rFont val="Arial"/>
        <family val="2"/>
      </rPr>
      <t xml:space="preserve">  </t>
    </r>
  </si>
  <si>
    <t>Secure Messaging</t>
  </si>
  <si>
    <t>Data Ownership</t>
  </si>
  <si>
    <t>Data Sharing</t>
  </si>
  <si>
    <r>
      <rPr>
        <b/>
        <sz val="10"/>
        <rFont val="Arial"/>
        <family val="2"/>
      </rPr>
      <t>NEED REQUIREMENT</t>
    </r>
    <r>
      <rPr>
        <sz val="10"/>
        <rFont val="Arial"/>
        <family val="2"/>
      </rPr>
      <t xml:space="preserve">
Ability to prevent caching of sensitive information.
All data brought and/or entered into a Cloud solution should be treated as confidential data, unless the customer specifically allows otherwise. Some providers use customer data to provide market intelligence on things like contract labor rate trends.</t>
    </r>
  </si>
  <si>
    <t>Organizations can manage the risk of the viability of privately held providers by receiving and evaluating provider's financial statements. Buyers should secure contractual rights to the timely receipt of financial documents for privately held providers.</t>
  </si>
  <si>
    <r>
      <rPr>
        <b/>
        <sz val="10"/>
        <rFont val="Arial"/>
        <family val="2"/>
      </rPr>
      <t>NEED REQUIREMENT</t>
    </r>
    <r>
      <rPr>
        <sz val="10"/>
        <rFont val="Arial"/>
        <family val="2"/>
      </rPr>
      <t xml:space="preserve">
Ability to provide LDAP authentication processes for user access. If not, explain your user store, authentication and authorization process(es).</t>
    </r>
  </si>
  <si>
    <t>Describe your policies, procedures and practices regarding the following:</t>
  </si>
  <si>
    <r>
      <rPr>
        <b/>
        <sz val="10"/>
        <rFont val="Arial"/>
        <family val="2"/>
      </rPr>
      <t>CRITICAL REQUIREMENT</t>
    </r>
    <r>
      <rPr>
        <sz val="10"/>
        <rFont val="Arial"/>
        <family val="2"/>
      </rPr>
      <t xml:space="preserve">
Describe your data/information storage facility.</t>
    </r>
  </si>
  <si>
    <r>
      <rPr>
        <b/>
        <sz val="10"/>
        <rFont val="Arial"/>
        <family val="2"/>
      </rPr>
      <t>CRITICAL REQUIREMENT</t>
    </r>
    <r>
      <rPr>
        <sz val="10"/>
        <rFont val="Arial"/>
        <family val="2"/>
      </rPr>
      <t xml:space="preserve">
Ability to store logs for a minimum of 90 days. Ideally 3 years, please state maximum period.</t>
    </r>
  </si>
  <si>
    <r>
      <rPr>
        <b/>
        <sz val="10"/>
        <rFont val="Arial"/>
        <family val="2"/>
      </rPr>
      <t>CRITICAL REQUIREMENT</t>
    </r>
    <r>
      <rPr>
        <sz val="10"/>
        <rFont val="Arial"/>
        <family val="2"/>
      </rPr>
      <t xml:space="preserve">
Describe your contractual operation &amp; service level monitoring &amp; reporting procedures.</t>
    </r>
  </si>
  <si>
    <r>
      <rPr>
        <b/>
        <sz val="10"/>
        <rFont val="Arial"/>
        <family val="2"/>
      </rPr>
      <t>NEED REQUIREMENT</t>
    </r>
    <r>
      <rPr>
        <sz val="10"/>
        <rFont val="Arial"/>
        <family val="2"/>
      </rPr>
      <t xml:space="preserve">
Ability to utilize single sign-on function where applicable.</t>
    </r>
  </si>
  <si>
    <t>The provider says nothing on internal control assessments, or states that assessments or audits may be negotiated if the customer pays and both parties agree to the scope of the assessment or audit.</t>
  </si>
  <si>
    <t>The provider does not speak to incident response handling.</t>
  </si>
  <si>
    <t>The provider states that there is an incident response plan in place.</t>
  </si>
  <si>
    <r>
      <rPr>
        <b/>
        <sz val="10"/>
        <rFont val="Arial"/>
        <family val="2"/>
      </rPr>
      <t xml:space="preserve">PROVIDE DECLARATION WITH BID
</t>
    </r>
    <r>
      <rPr>
        <sz val="10"/>
        <rFont val="Arial"/>
        <family val="2"/>
      </rPr>
      <t xml:space="preserve">The Company Data must only be stored within the Continental United States.
</t>
    </r>
  </si>
  <si>
    <t>The provider is silent on data storage location or the documentation states that data is either stored or backed up outside the Continental United States.</t>
  </si>
  <si>
    <t>Requirement Category</t>
  </si>
  <si>
    <t>Cloud Item #</t>
  </si>
  <si>
    <t>N/A</t>
  </si>
  <si>
    <t>The Cloud provider contractually commits to keeping personal information in your geographic region, or in an area within the Continental United States with local laws at least as strenuous.</t>
  </si>
  <si>
    <r>
      <rPr>
        <b/>
        <sz val="14"/>
        <rFont val="Arial"/>
        <family val="2"/>
      </rPr>
      <t>MINIMUM QUALIFICATION</t>
    </r>
    <r>
      <rPr>
        <b/>
        <sz val="10"/>
        <rFont val="Arial"/>
        <family val="2"/>
      </rPr>
      <t xml:space="preserve">
This section lists the Critical requirements that each Respondent must meet.</t>
    </r>
  </si>
  <si>
    <t>The provider specifies an incident response process and this process includes a notification process in the event of an incident within 24 hours of identification.</t>
  </si>
  <si>
    <t>Definitions:</t>
  </si>
  <si>
    <t>Cloud Solution</t>
  </si>
  <si>
    <t>Includes, but is not limited to, hardware, software and/or data.</t>
  </si>
  <si>
    <t xml:space="preserve">JEA Information Technology Assets </t>
  </si>
  <si>
    <t>Outsourced Solution</t>
  </si>
  <si>
    <t>Managed Services</t>
  </si>
  <si>
    <t>Term</t>
  </si>
  <si>
    <t>Definition</t>
  </si>
  <si>
    <t>This spreadsheet MUST be completed for ANY/ALL Proposed Cloud, Outsourced and/or Managed Services Solutions.</t>
  </si>
  <si>
    <t>1. ALL ITEMS MUST BE ADDRESSED INDIVIDUALLY AND NO BLANKET RESPONSE TO ALL ITEMS WILL BE ACCEPTED.</t>
  </si>
  <si>
    <t>2. ALL ITEMS IN THE MINIMUM QUALIFICATIONS SECTION MUST BE FULLY MET (FM) WITH EVIDENCE, IN ORDER FOR THE EVALUATION TO MOVE ONTO THE NEXT STEP.</t>
  </si>
  <si>
    <r>
      <rPr>
        <b/>
        <sz val="10"/>
        <rFont val="Arial"/>
        <family val="2"/>
      </rPr>
      <t>3.</t>
    </r>
    <r>
      <rPr>
        <sz val="10"/>
        <rFont val="Arial"/>
        <family val="2"/>
      </rPr>
      <t xml:space="preserve"> </t>
    </r>
    <r>
      <rPr>
        <b/>
        <sz val="10"/>
        <rFont val="Arial"/>
        <family val="2"/>
      </rPr>
      <t>FM/PM/NM</t>
    </r>
    <r>
      <rPr>
        <sz val="10"/>
        <rFont val="Arial"/>
        <family val="2"/>
      </rPr>
      <t xml:space="preserve"> -The Respondent must specify if the proposed solution meets the requirement fully (FM – Fully Meet), partially (PM - Partially Meet), or not at all (NM - Not Met.).  </t>
    </r>
  </si>
  <si>
    <r>
      <rPr>
        <b/>
        <sz val="10"/>
        <rFont val="Arial"/>
        <family val="2"/>
      </rPr>
      <t>4.</t>
    </r>
    <r>
      <rPr>
        <sz val="10"/>
        <rFont val="Arial"/>
        <family val="2"/>
      </rPr>
      <t xml:space="preserve"> State specific evidence in the "</t>
    </r>
    <r>
      <rPr>
        <b/>
        <sz val="10"/>
        <rFont val="Arial"/>
        <family val="2"/>
      </rPr>
      <t>Vendor Evidence</t>
    </r>
    <r>
      <rPr>
        <sz val="10"/>
        <rFont val="Arial"/>
        <family val="2"/>
      </rPr>
      <t>" column  to allow a determination to made.  Failure to complete this column will be deemed as “NM – Not Met”.</t>
    </r>
  </si>
  <si>
    <t>This spreadsheet was designed to serve as an objective evaluation of the security, integrations and data aspects of proposed cloud, outsourced or managed service applications. It allows vendors to complete the spreadsheet based on their proposed solution and it allows JEA an objective measurement for comparison to other solutions offered in  the current market.</t>
  </si>
  <si>
    <t>A solution that uses external service providers to effectively deliver a business process, application service and/or infrastructure solutions for business outcomes.</t>
  </si>
  <si>
    <t>A solution that uses external service providers to deliver network, application, system and/or e-management services across a network to multiple enterprises, using a "pay-as-you-go" pricing model.</t>
  </si>
  <si>
    <t>JEA Rating</t>
  </si>
  <si>
    <t>Vendor Rating</t>
  </si>
  <si>
    <t>JEA Section 1</t>
  </si>
  <si>
    <t>Vendor Section 1</t>
  </si>
  <si>
    <t>Possible
Score
Vendor/JEA</t>
  </si>
  <si>
    <r>
      <rPr>
        <b/>
        <sz val="10"/>
        <rFont val="Arial"/>
        <family val="2"/>
      </rPr>
      <t xml:space="preserve">PROVIDE REPORT WITH BID 
</t>
    </r>
    <r>
      <rPr>
        <sz val="10"/>
        <rFont val="Arial"/>
        <family val="2"/>
      </rPr>
      <t xml:space="preserve">The Company must be  SOC 2 Type 2, OR ISO 27001, OR other relevant security related assessment compliant (An auditor’s report or independent third party assessment report will be required annually).
</t>
    </r>
  </si>
  <si>
    <t>The company is SOC 2 Type 2 or ISO 27001 Compliant OR the Company is compliant with another relevant security related assessment, and has provided a certificate and an Auditor's Report, or the company has provided an independent third party assessment report.</t>
  </si>
  <si>
    <t>Any solution in which scalable and elastic IT-Enabled capabilities are delivered as a service using Internet technologies. For JEA purposes a Cloud Solution is defined as any proposed solution where JEA Information technology Assets are held or moved offsite.</t>
  </si>
  <si>
    <t>Impact</t>
  </si>
  <si>
    <t>Likelihood</t>
  </si>
  <si>
    <t xml:space="preserve">Integrations to JEA Information Technology Assets </t>
  </si>
  <si>
    <t>Centralized Administration - Authorization</t>
  </si>
  <si>
    <t>Centralized Administration - Authentication</t>
  </si>
  <si>
    <r>
      <t xml:space="preserve">System Monitoring
</t>
    </r>
    <r>
      <rPr>
        <sz val="10"/>
        <rFont val="Arial"/>
        <family val="2"/>
      </rPr>
      <t>What type of logs are available? Application, database, server, network? How often are you able to provide these logs?</t>
    </r>
  </si>
  <si>
    <t>Data Classifications</t>
  </si>
  <si>
    <t>Data Protection</t>
  </si>
  <si>
    <t>Data Loss Protection</t>
  </si>
  <si>
    <t>System Monitoring</t>
  </si>
  <si>
    <t>3rd Party Audit provided</t>
  </si>
  <si>
    <t>Data stored in the US</t>
  </si>
  <si>
    <t>3rd party Integrations or partnerships</t>
  </si>
  <si>
    <t xml:space="preserve"> Critical Section Total:</t>
  </si>
  <si>
    <t>The provider supplies a list of all 3rd party integrations or partnerships but only provides a partial declaration of data storage location or 3rd party audits of listed entities.</t>
  </si>
  <si>
    <t>All 3rd party integrations or partnerships are compliant for 1 &amp; 2 on all listed with documentation provided.  Also fully meets if there are no integrations or partnerships.</t>
  </si>
  <si>
    <r>
      <rPr>
        <b/>
        <sz val="10"/>
        <rFont val="Arial"/>
        <family val="2"/>
      </rPr>
      <t xml:space="preserve">3rd party Integrations or partnerships
</t>
    </r>
    <r>
      <rPr>
        <sz val="10"/>
        <rFont val="Arial"/>
        <family val="2"/>
      </rPr>
      <t xml:space="preserve">List any 3rd party integrations or partnerships for your proposed solution and provide cloud item 1 &amp;2 for these compaines
</t>
    </r>
  </si>
  <si>
    <t>The provider supplies a list of all 3rd party integrations or partnerships but  is silent on data storage location or 3rd party audits of listed entities..</t>
  </si>
  <si>
    <r>
      <rPr>
        <b/>
        <sz val="10"/>
        <rFont val="Arial"/>
        <family val="2"/>
      </rPr>
      <t>Data Loss Protection</t>
    </r>
    <r>
      <rPr>
        <sz val="10"/>
        <rFont val="Arial"/>
        <family val="2"/>
      </rPr>
      <t xml:space="preserve">
Data loss prevention (DLP) is a strategy for making sure that end users do not send sensitive or critical information outside the corporate network. The term is also used to describe software products that help a network administrator control what data end users can transfer</t>
    </r>
  </si>
  <si>
    <t>The provider is able to tie to JEA centralized administration tools (SAML)</t>
  </si>
  <si>
    <r>
      <t xml:space="preserve">Centralized Administration - Authentication
</t>
    </r>
    <r>
      <rPr>
        <sz val="10"/>
        <rFont val="Arial"/>
        <family val="2"/>
      </rPr>
      <t>Active Directory is used for all JEA employee accessed systems to facilitate automated user provisioning and termination triggered by Human Resources. Prefer native application integration with AD followed by a custom connector</t>
    </r>
  </si>
  <si>
    <r>
      <t>Centralized Administration - Authorization</t>
    </r>
    <r>
      <rPr>
        <sz val="10"/>
        <rFont val="Arial"/>
        <family val="2"/>
      </rPr>
      <t xml:space="preserve">
Active Directory is used for all JEA employee accessed systems to facilitate automated user provisioning and termination triggered by Human Resources. Prefer native application integration with AD followed by a custom connector</t>
    </r>
  </si>
  <si>
    <t>The provider utilizes own administration tool that does not integrate to JEA centralized administration.</t>
  </si>
  <si>
    <t>The provider states a DLP solution can be put in place if requested by the customer.</t>
  </si>
  <si>
    <t>The provider has a DLP solution that is standard in all contracts.</t>
  </si>
  <si>
    <r>
      <t xml:space="preserve">Incident Response
</t>
    </r>
    <r>
      <rPr>
        <sz val="10"/>
        <rFont val="Arial"/>
        <family val="2"/>
      </rPr>
      <t>Incident response is an organized approach to addressing and managing the aftermath of a security breach or attack (also known as an incident). The goal is to handle the situation in a way that limits damage and reduces recovery time and costs.</t>
    </r>
  </si>
  <si>
    <r>
      <t xml:space="preserve">Data Protection
</t>
    </r>
    <r>
      <rPr>
        <sz val="10"/>
        <rFont val="Arial"/>
        <family val="2"/>
      </rPr>
      <t>Server encryption is the process of encrypting or protecting data that's not moving through networks.
Network encryption is the process of encrypting or encoding data and messages transmitted or communicated over a computer network.</t>
    </r>
  </si>
  <si>
    <t>The provider describes, in the vendor evidence column, their polcies for data encryption for data at rest OR transit, but not both.  Only partial data encryption in place.</t>
  </si>
  <si>
    <t>The provider describes, in the vendor evidence column, their polcies for data encryption for data at rest AND transit.  Data encryption is in place for the level of data being protected.</t>
  </si>
  <si>
    <t>The provider is able to tie to JEA centralized administration tools (SAML) and requires multi factor authentication.</t>
  </si>
  <si>
    <t>The provider is able to utilize  JEA centralized administration tools for group membership mapping to roles.  Directory integration is limited to the system itself with manual ties to external systems or custom connector.</t>
  </si>
  <si>
    <t>The provider is able to utilize  JEA centralized administration tools for group membership mapping to roles with native application integration.  Directory integration is automatic and integrated with the system.</t>
  </si>
  <si>
    <t xml:space="preserve"> The provider specifies that they have in place security information management and/or security event monitoring. Logs are however not provoded to the customer.</t>
  </si>
  <si>
    <t>The provider specifies that they have in place a full SIEM and logs will be provoded to the customer. Logs are retained for a minimum of 90 days.</t>
  </si>
  <si>
    <t>Malware' is an umbrella term used to refer to a variety of forms of hostile or intrusive software, including computer viruses, worms, trojan horses, ransomware, spyware,adware, scareware, and other malicious programs.</t>
  </si>
  <si>
    <r>
      <t xml:space="preserve">Malware
</t>
    </r>
    <r>
      <rPr>
        <sz val="10"/>
        <rFont val="Arial"/>
        <family val="2"/>
      </rPr>
      <t>'Malware' is an umbrella term used to refer to a variety of forms of hostile or intrusive software, including computer viruses, worms, trojan horses, ransomware, spyware,adware, scareware, and other malicious programs.</t>
    </r>
  </si>
  <si>
    <t>The provider does not speak to malware protection.</t>
  </si>
  <si>
    <t>The provider states that some systems will be protected against malware.</t>
  </si>
  <si>
    <t>The provider states that they will provide malware protection on all systems.</t>
  </si>
  <si>
    <t>The provider utilizes own administration tool.  There is no directory integration in place.</t>
  </si>
  <si>
    <t>The provider states that confidential data will be stored or transmitted in the proposed solution.  
Confidential Information is defined as Data for which there is a legal obligation not to disclose. The data elements require the highest levels of restriction due to the risk or harm that will result from disclosure or inappropriate use. Release of such information will be harmful to JEA’s interests.</t>
  </si>
  <si>
    <r>
      <t xml:space="preserve">The table lists all of the critical requirements JEA is interested in.
1.  ALL ITEMS MUST BE ADDRESSED INDIVIDUALLY AND NO BLANKET RESPONSE TO ALL ITEMS WILL BE ACCEPTED.
2.  FM/PM/NM -The Respondent must specify if the solution meets the requirement fully (FM – Fully Meet), partially (PM - Partially Meet), or not at all (NM - Not Met.).  
3.  State specific evidence in the "Vendor Evidence" column  to allow a determination to made.  Failure to complete will be deemed as “NM – Not Met”.
4. </t>
    </r>
    <r>
      <rPr>
        <b/>
        <sz val="10"/>
        <color rgb="FFFF0000"/>
        <rFont val="Arial"/>
        <family val="2"/>
      </rPr>
      <t>ALL QUESTIONS MUST BE COMPLETED BY ALL RESPONDENTS PROPOSING A CLOUD, OUTSOURCED OR MANAGED SERVICES SOLUTION.</t>
    </r>
  </si>
  <si>
    <t>The provider states that sensitive data will be stored or transmitted in the proposed solution.  Sensitive Information is defined as Data that is not legally protected, but should not be made public and should only be disclosed under limited circumstances. Users must be granted specific authorization to access since the data's unauthorized disclosure, alteration, or destruction may cause perceivable damage to the company.</t>
  </si>
  <si>
    <t>Vendor Section Info</t>
  </si>
  <si>
    <t>JEA Section Info</t>
  </si>
  <si>
    <t>APPENDIX B - Proposed Solution Questionnaire</t>
  </si>
  <si>
    <t xml:space="preserve">The provider states that there will be NO confidential or sensitive data stored or transmitted on the proposed solution. </t>
  </si>
  <si>
    <t>High
(5)</t>
  </si>
  <si>
    <t>Medium
(3)</t>
  </si>
  <si>
    <t>Low
(1)</t>
  </si>
  <si>
    <t>Vendor
H/M/L
Rating
(See Next 3 Columns)</t>
  </si>
  <si>
    <t>H</t>
  </si>
  <si>
    <t>M</t>
  </si>
  <si>
    <t>L</t>
  </si>
  <si>
    <r>
      <rPr>
        <b/>
        <sz val="14"/>
        <rFont val="Arial"/>
        <family val="2"/>
      </rPr>
      <t>INFORMATIONAL</t>
    </r>
    <r>
      <rPr>
        <b/>
        <sz val="10"/>
        <rFont val="Arial"/>
        <family val="2"/>
      </rPr>
      <t xml:space="preserve">
This section must be completed by the respondent.</t>
    </r>
  </si>
  <si>
    <t xml:space="preserve">Vendor
H/M/L
Score
</t>
  </si>
  <si>
    <t>JEA
H/M/L
Rating
(See Next 3 Columns)</t>
  </si>
  <si>
    <t xml:space="preserve">JEA
H/M/L
Score
</t>
  </si>
  <si>
    <t>Risk Assessment</t>
  </si>
  <si>
    <r>
      <rPr>
        <b/>
        <sz val="10"/>
        <rFont val="Arial"/>
        <family val="2"/>
      </rPr>
      <t>Data Classifications</t>
    </r>
    <r>
      <rPr>
        <sz val="10"/>
        <rFont val="Arial"/>
        <family val="2"/>
      </rPr>
      <t xml:space="preserve">
List any Confidential or Sensitive data being stored or transmitted.
</t>
    </r>
  </si>
  <si>
    <r>
      <rPr>
        <b/>
        <sz val="10"/>
        <rFont val="Arial"/>
        <family val="2"/>
      </rPr>
      <t xml:space="preserve">Integrations to JEA Information Technology Assets </t>
    </r>
    <r>
      <rPr>
        <sz val="10"/>
        <rFont val="Arial"/>
        <family val="2"/>
      </rPr>
      <t xml:space="preserve">
If known, list any planned JEA Information Technology Asset integrations.  Includes, but is not limited to, hardware, software and/or data. </t>
    </r>
  </si>
  <si>
    <t xml:space="preserve">The provider has stated there are 3 or less planned integrations of data, software, or hardware to JEA Information Technology Assets.  Multiple data, software and hardware integrations </t>
  </si>
  <si>
    <t>The provider has stated there are 4 or more planned integrations of data, software, or hardware to JEA Information Technology Assets.  Multiple data, software and hardware integrations.</t>
  </si>
  <si>
    <t>Malware</t>
  </si>
  <si>
    <r>
      <rPr>
        <b/>
        <sz val="14"/>
        <rFont val="Arial"/>
        <family val="2"/>
      </rPr>
      <t>CRITICAL REQUIREMENTS</t>
    </r>
    <r>
      <rPr>
        <b/>
        <sz val="10"/>
        <rFont val="Arial"/>
        <family val="2"/>
      </rPr>
      <t xml:space="preserve">
This section lists additional security standards that JEA would like to have incorporated into the solution but are not required. 
The answers provided in this section will be scored as part of the Evaluation Matrix for points. 
Ability to Support these.</t>
    </r>
  </si>
  <si>
    <t>The provider has stated there are no planned integrations to JEA Information Technology Assets.  All information, including user provisioning will be managed without system data or integrations.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</si>
</sst>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0"/>
      <name val="Arial"/>
    </font>
    <font>
      <sz val="11"/>
      <color theme="1"/>
      <name val="Calibri"/>
      <family val="2"/>
      <scheme val="minor"/>
    </font>
    <font>
      <sz val="10"/>
      <name val="Arial"/>
      <family val="2"/>
    </font>
    <font>
      <sz val="10"/>
      <name val="Arial"/>
      <family val="2"/>
    </font>
    <font>
      <b/>
      <sz val="10"/>
      <name val="Arial"/>
      <family val="2"/>
    </font>
    <font>
      <b/>
      <sz val="10"/>
      <color indexed="9"/>
      <name val="Arial"/>
      <family val="2"/>
    </font>
    <font>
      <sz val="16"/>
      <name val="Arial"/>
      <family val="2"/>
    </font>
    <font>
      <i/>
      <sz val="10"/>
      <color indexed="53"/>
      <name val="Arial"/>
      <family val="2"/>
    </font>
    <font>
      <b/>
      <sz val="16"/>
      <color indexed="9"/>
      <name val="Arial"/>
      <family val="2"/>
    </font>
    <font>
      <sz val="10"/>
      <color indexed="8"/>
      <name val="Arial"/>
      <family val="2"/>
    </font>
    <font>
      <sz val="8"/>
      <name val="Arial"/>
      <family val="2"/>
    </font>
    <font>
      <sz val="22"/>
      <color indexed="20"/>
      <name val="Arial"/>
      <family val="2"/>
    </font>
    <font>
      <sz val="22"/>
      <name val="Arial"/>
      <family val="2"/>
    </font>
    <font>
      <b/>
      <sz val="14"/>
      <color indexed="62"/>
      <name val="Arial"/>
      <family val="2"/>
    </font>
    <font>
      <sz val="12"/>
      <color indexed="8"/>
      <name val="Arial"/>
      <family val="2"/>
    </font>
    <font>
      <sz val="9"/>
      <name val="Arial"/>
      <family val="2"/>
    </font>
    <font>
      <i/>
      <sz val="10"/>
      <name val="Arial"/>
      <family val="2"/>
    </font>
    <font>
      <b/>
      <i/>
      <sz val="10"/>
      <name val="Arial"/>
      <family val="2"/>
    </font>
    <font>
      <b/>
      <sz val="10"/>
      <color theme="0"/>
      <name val="Arial"/>
      <family val="2"/>
    </font>
    <font>
      <b/>
      <sz val="10"/>
      <color theme="1"/>
      <name val="Calibri"/>
      <family val="2"/>
      <scheme val="minor"/>
    </font>
    <font>
      <sz val="10"/>
      <color theme="1"/>
      <name val="Calibri"/>
      <family val="2"/>
      <scheme val="minor"/>
    </font>
    <font>
      <b/>
      <sz val="12"/>
      <name val="Arial"/>
      <family val="2"/>
    </font>
    <font>
      <b/>
      <sz val="10"/>
      <color indexed="81"/>
      <name val="Tahoma"/>
      <family val="2"/>
    </font>
    <font>
      <sz val="10"/>
      <color indexed="81"/>
      <name val="Tahoma"/>
      <family val="2"/>
    </font>
    <font>
      <sz val="9"/>
      <color indexed="81"/>
      <name val="Tahoma"/>
      <family val="2"/>
    </font>
    <font>
      <b/>
      <sz val="9"/>
      <color indexed="81"/>
      <name val="Tahoma"/>
      <family val="2"/>
    </font>
    <font>
      <b/>
      <sz val="11"/>
      <name val="Arial"/>
      <family val="2"/>
    </font>
    <font>
      <b/>
      <sz val="14"/>
      <name val="Arial"/>
      <family val="2"/>
    </font>
    <font>
      <b/>
      <sz val="10"/>
      <color rgb="FFFF0000"/>
      <name val="Arial"/>
      <family val="2"/>
    </font>
  </fonts>
  <fills count="19">
    <fill>
      <patternFill patternType="none"/>
    </fill>
    <fill>
      <patternFill patternType="gray125"/>
    </fill>
    <fill>
      <patternFill patternType="solid">
        <fgColor indexed="9"/>
        <bgColor indexed="64"/>
      </patternFill>
    </fill>
    <fill>
      <patternFill patternType="solid">
        <fgColor indexed="62"/>
        <bgColor indexed="64"/>
      </patternFill>
    </fill>
    <fill>
      <patternFill patternType="solid">
        <fgColor indexed="20"/>
        <bgColor indexed="64"/>
      </patternFill>
    </fill>
    <fill>
      <patternFill patternType="solid">
        <fgColor theme="0"/>
        <bgColor indexed="64"/>
      </patternFill>
    </fill>
    <fill>
      <patternFill patternType="solid">
        <fgColor rgb="FFFF9900"/>
        <bgColor indexed="64"/>
      </patternFill>
    </fill>
    <fill>
      <patternFill patternType="solid">
        <fgColor theme="7"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FFF99"/>
        <bgColor indexed="64"/>
      </patternFill>
    </fill>
    <fill>
      <patternFill patternType="solid">
        <fgColor theme="0" tint="-0.249977111117893"/>
        <bgColor indexed="64"/>
      </patternFill>
    </fill>
    <fill>
      <patternFill patternType="solid">
        <fgColor rgb="FFFFC0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9" fontId="2" fillId="0" borderId="0" applyFont="0" applyFill="0" applyBorder="0" applyAlignment="0" applyProtection="0"/>
    <xf numFmtId="0" fontId="1" fillId="0" borderId="0"/>
    <xf numFmtId="0" fontId="2" fillId="0" borderId="0"/>
  </cellStyleXfs>
  <cellXfs count="307">
    <xf numFmtId="0" fontId="0" fillId="0" borderId="0" xfId="0"/>
    <xf numFmtId="0" fontId="4" fillId="0" borderId="0" xfId="0" applyFont="1" applyFill="1" applyBorder="1" applyAlignment="1">
      <alignment horizontal="left" vertical="top" wrapText="1"/>
    </xf>
    <xf numFmtId="0" fontId="7" fillId="0" borderId="0" xfId="0" applyFont="1" applyBorder="1" applyAlignment="1">
      <alignment horizontal="center"/>
    </xf>
    <xf numFmtId="0" fontId="12" fillId="2" borderId="0" xfId="0" applyFont="1" applyFill="1"/>
    <xf numFmtId="0" fontId="11" fillId="2" borderId="0" xfId="0" applyFont="1" applyFill="1"/>
    <xf numFmtId="0" fontId="13" fillId="2" borderId="0" xfId="0" applyFont="1" applyFill="1"/>
    <xf numFmtId="0" fontId="6" fillId="0" borderId="0" xfId="0" applyFont="1" applyBorder="1"/>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Border="1"/>
    <xf numFmtId="0" fontId="3" fillId="5" borderId="1" xfId="0" applyFont="1" applyFill="1" applyBorder="1" applyAlignment="1">
      <alignment horizontal="center" vertical="center" wrapText="1"/>
    </xf>
    <xf numFmtId="0" fontId="3" fillId="0" borderId="1" xfId="0" applyNumberFormat="1" applyFont="1" applyBorder="1" applyAlignment="1">
      <alignment horizontal="center" vertical="center" wrapText="1"/>
    </xf>
    <xf numFmtId="0" fontId="5" fillId="0" borderId="0" xfId="0" applyFont="1" applyFill="1" applyBorder="1" applyAlignment="1">
      <alignment horizontal="left" vertical="top"/>
    </xf>
    <xf numFmtId="0" fontId="18" fillId="6" borderId="0" xfId="0" applyFont="1" applyFill="1" applyBorder="1" applyAlignment="1">
      <alignment horizontal="left" vertical="top" wrapText="1"/>
    </xf>
    <xf numFmtId="0" fontId="18" fillId="6" borderId="0" xfId="0" applyFont="1" applyFill="1" applyBorder="1" applyAlignment="1">
      <alignment horizontal="center" vertical="top" wrapText="1"/>
    </xf>
    <xf numFmtId="0" fontId="18" fillId="6" borderId="2" xfId="0" applyFont="1" applyFill="1" applyBorder="1" applyAlignment="1">
      <alignment horizontal="center" vertical="center" wrapText="1"/>
    </xf>
    <xf numFmtId="0" fontId="8" fillId="3" borderId="0" xfId="0" applyFont="1" applyFill="1" applyBorder="1" applyAlignment="1">
      <alignment vertical="center"/>
    </xf>
    <xf numFmtId="0" fontId="8" fillId="3" borderId="0" xfId="0" applyFont="1" applyFill="1" applyBorder="1" applyAlignment="1">
      <alignment horizontal="left" vertical="center"/>
    </xf>
    <xf numFmtId="0" fontId="7" fillId="0" borderId="0" xfId="0" applyFont="1" applyFill="1" applyBorder="1" applyAlignment="1">
      <alignment horizontal="center"/>
    </xf>
    <xf numFmtId="0" fontId="4" fillId="0" borderId="0" xfId="0" applyFont="1" applyFill="1" applyBorder="1" applyAlignment="1">
      <alignment horizontal="left" vertical="top"/>
    </xf>
    <xf numFmtId="0" fontId="4" fillId="5" borderId="0" xfId="0" applyFont="1" applyFill="1" applyBorder="1" applyAlignment="1">
      <alignment horizontal="left" vertical="top"/>
    </xf>
    <xf numFmtId="0" fontId="7" fillId="0" borderId="0" xfId="0" applyFont="1" applyBorder="1" applyAlignment="1">
      <alignment horizontal="left"/>
    </xf>
    <xf numFmtId="0" fontId="3" fillId="0" borderId="1" xfId="0" applyFont="1" applyBorder="1" applyAlignment="1">
      <alignment horizontal="center" vertical="top" wrapText="1"/>
    </xf>
    <xf numFmtId="0" fontId="15"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Fill="1" applyBorder="1" applyAlignment="1">
      <alignment horizontal="center" vertical="top" wrapText="1"/>
    </xf>
    <xf numFmtId="0" fontId="3" fillId="7" borderId="1"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3" fillId="0" borderId="0" xfId="0" applyFont="1" applyBorder="1" applyAlignment="1">
      <alignment horizontal="left" vertical="top" wrapText="1"/>
    </xf>
    <xf numFmtId="0" fontId="4" fillId="8"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4" fillId="0" borderId="0" xfId="0" applyFont="1" applyFill="1" applyBorder="1" applyAlignment="1">
      <alignment horizontal="center" vertical="top" wrapText="1"/>
    </xf>
    <xf numFmtId="0" fontId="3" fillId="0" borderId="0" xfId="0" applyFont="1" applyFill="1" applyBorder="1" applyAlignment="1">
      <alignment horizontal="center" vertical="center" wrapText="1"/>
    </xf>
    <xf numFmtId="0" fontId="4" fillId="8" borderId="1" xfId="0" applyFont="1" applyFill="1" applyBorder="1" applyAlignment="1">
      <alignment horizontal="center" vertical="top" wrapText="1"/>
    </xf>
    <xf numFmtId="0" fontId="4" fillId="8" borderId="4" xfId="0" applyFont="1" applyFill="1" applyBorder="1" applyAlignment="1">
      <alignment horizontal="center" vertical="center" wrapText="1"/>
    </xf>
    <xf numFmtId="0" fontId="4" fillId="0" borderId="0" xfId="0" applyFont="1" applyBorder="1" applyAlignment="1">
      <alignment horizontal="left" vertical="top" wrapText="1"/>
    </xf>
    <xf numFmtId="0" fontId="4" fillId="0" borderId="0" xfId="0" applyFont="1" applyBorder="1"/>
    <xf numFmtId="0" fontId="4" fillId="9" borderId="0" xfId="0" applyFont="1" applyFill="1" applyBorder="1" applyAlignment="1">
      <alignment horizontal="center" vertical="top" wrapText="1"/>
    </xf>
    <xf numFmtId="9" fontId="4" fillId="9" borderId="0" xfId="1" applyFont="1" applyFill="1" applyBorder="1" applyAlignment="1">
      <alignment horizontal="center" vertical="center" wrapText="1"/>
    </xf>
    <xf numFmtId="0" fontId="4"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4" fillId="7" borderId="1" xfId="0" applyFont="1" applyFill="1" applyBorder="1" applyAlignment="1">
      <alignment horizontal="center" vertical="center" wrapText="1"/>
    </xf>
    <xf numFmtId="0" fontId="17" fillId="8" borderId="0" xfId="0" applyFont="1" applyFill="1" applyBorder="1" applyAlignment="1">
      <alignment horizontal="left" vertical="top" wrapText="1"/>
    </xf>
    <xf numFmtId="1" fontId="4" fillId="8" borderId="1" xfId="0" applyNumberFormat="1" applyFont="1" applyFill="1" applyBorder="1" applyAlignment="1">
      <alignment horizontal="center" vertical="top" wrapText="1"/>
    </xf>
    <xf numFmtId="0" fontId="4" fillId="8" borderId="1" xfId="0" applyFont="1" applyFill="1" applyBorder="1" applyAlignment="1">
      <alignment horizontal="left" vertical="top"/>
    </xf>
    <xf numFmtId="0" fontId="4" fillId="8" borderId="1" xfId="0" applyFont="1" applyFill="1" applyBorder="1"/>
    <xf numFmtId="9" fontId="4" fillId="8" borderId="1" xfId="1" applyFont="1" applyFill="1" applyBorder="1" applyAlignment="1">
      <alignment horizontal="center" vertical="top" wrapText="1"/>
    </xf>
    <xf numFmtId="0" fontId="3" fillId="7" borderId="1" xfId="0" applyNumberFormat="1" applyFont="1" applyFill="1" applyBorder="1" applyAlignment="1">
      <alignment horizontal="center" vertical="center" wrapText="1"/>
    </xf>
    <xf numFmtId="0" fontId="3" fillId="0" borderId="0" xfId="0" applyFont="1" applyAlignment="1">
      <alignment horizontal="center" vertical="center" wrapText="1"/>
    </xf>
    <xf numFmtId="0" fontId="18" fillId="6" borderId="1" xfId="0" applyFont="1" applyFill="1" applyBorder="1" applyAlignment="1">
      <alignment horizontal="center" vertical="center" wrapText="1"/>
    </xf>
    <xf numFmtId="0" fontId="3" fillId="2" borderId="0" xfId="0" applyFont="1" applyFill="1"/>
    <xf numFmtId="0" fontId="3" fillId="0" borderId="0" xfId="0" applyFont="1" applyFill="1" applyBorder="1" applyAlignment="1">
      <alignment horizontal="center" vertical="center"/>
    </xf>
    <xf numFmtId="0" fontId="3" fillId="0" borderId="0" xfId="0" applyFont="1"/>
    <xf numFmtId="0" fontId="3" fillId="8" borderId="1" xfId="0" applyFont="1" applyFill="1" applyBorder="1" applyAlignment="1">
      <alignment horizontal="center" vertical="center"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xf>
    <xf numFmtId="0" fontId="3" fillId="0" borderId="9" xfId="0" applyFont="1" applyBorder="1" applyAlignment="1">
      <alignment horizontal="left" vertical="top" wrapText="1"/>
    </xf>
    <xf numFmtId="0" fontId="3" fillId="0" borderId="8"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18" fillId="6" borderId="1" xfId="0" applyFont="1" applyFill="1" applyBorder="1" applyAlignment="1">
      <alignment horizontal="center" vertical="center" wrapText="1"/>
    </xf>
    <xf numFmtId="0" fontId="18" fillId="6" borderId="0" xfId="0" applyFont="1" applyFill="1" applyBorder="1" applyAlignment="1">
      <alignment horizontal="left" vertical="center" wrapText="1"/>
    </xf>
    <xf numFmtId="0" fontId="18" fillId="6" borderId="0" xfId="0" applyFont="1" applyFill="1" applyBorder="1" applyAlignment="1">
      <alignment horizontal="center" vertical="center" wrapText="1"/>
    </xf>
    <xf numFmtId="1" fontId="4" fillId="8" borderId="3"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18" fillId="6" borderId="2" xfId="0" applyFont="1" applyFill="1" applyBorder="1" applyAlignment="1">
      <alignment horizontal="center" wrapText="1"/>
    </xf>
    <xf numFmtId="0" fontId="18" fillId="6" borderId="14" xfId="0" applyFont="1" applyFill="1" applyBorder="1" applyAlignment="1">
      <alignment horizontal="center" wrapText="1"/>
    </xf>
    <xf numFmtId="0" fontId="3" fillId="7" borderId="1" xfId="0" applyFont="1" applyFill="1" applyBorder="1" applyAlignment="1">
      <alignment horizontal="left" vertical="center" wrapText="1"/>
    </xf>
    <xf numFmtId="0" fontId="3" fillId="0" borderId="0" xfId="0" applyFont="1" applyFill="1" applyBorder="1" applyAlignment="1">
      <alignment horizontal="left" vertical="center"/>
    </xf>
    <xf numFmtId="0" fontId="8" fillId="3" borderId="0" xfId="0" applyFont="1" applyFill="1" applyBorder="1" applyAlignment="1">
      <alignment horizontal="center" vertical="center"/>
    </xf>
    <xf numFmtId="0" fontId="5" fillId="0" borderId="0" xfId="0" applyFont="1" applyFill="1" applyBorder="1" applyAlignment="1">
      <alignment horizontal="center" vertical="top"/>
    </xf>
    <xf numFmtId="0" fontId="3" fillId="7" borderId="1" xfId="0" applyFont="1" applyFill="1" applyBorder="1" applyAlignment="1">
      <alignment horizontal="center" vertical="top" wrapText="1"/>
    </xf>
    <xf numFmtId="0" fontId="4" fillId="0" borderId="0" xfId="0" applyFont="1" applyBorder="1" applyAlignment="1">
      <alignment horizontal="center" vertical="top" wrapText="1"/>
    </xf>
    <xf numFmtId="0" fontId="3" fillId="0" borderId="0" xfId="0" applyFont="1" applyBorder="1" applyAlignment="1">
      <alignment horizontal="center" vertical="top" wrapText="1"/>
    </xf>
    <xf numFmtId="0" fontId="3" fillId="0" borderId="6" xfId="0" applyFont="1" applyBorder="1" applyAlignment="1">
      <alignment horizontal="center" vertical="top" wrapText="1"/>
    </xf>
    <xf numFmtId="0" fontId="3" fillId="0" borderId="11" xfId="0" applyFont="1" applyBorder="1" applyAlignment="1">
      <alignment horizontal="center" vertical="top" wrapText="1"/>
    </xf>
    <xf numFmtId="0" fontId="3" fillId="7" borderId="1" xfId="0" applyNumberFormat="1" applyFont="1" applyFill="1" applyBorder="1" applyAlignment="1">
      <alignment horizontal="left" vertical="center" wrapText="1"/>
    </xf>
    <xf numFmtId="0" fontId="3" fillId="7" borderId="2" xfId="0" applyFont="1" applyFill="1" applyBorder="1" applyAlignment="1">
      <alignment horizontal="center" vertical="center" wrapText="1"/>
    </xf>
    <xf numFmtId="0" fontId="3" fillId="7" borderId="1" xfId="0" applyFont="1" applyFill="1" applyBorder="1" applyAlignment="1">
      <alignment vertical="center" wrapText="1"/>
    </xf>
    <xf numFmtId="0" fontId="3" fillId="0" borderId="0" xfId="0" applyFont="1" applyBorder="1" applyAlignment="1">
      <alignment horizontal="left" vertical="center"/>
    </xf>
    <xf numFmtId="0" fontId="3" fillId="0" borderId="0" xfId="0" applyFont="1" applyBorder="1" applyAlignment="1">
      <alignment horizontal="left"/>
    </xf>
    <xf numFmtId="0" fontId="3" fillId="0" borderId="0" xfId="0" applyFont="1" applyBorder="1" applyAlignment="1">
      <alignment horizontal="center"/>
    </xf>
    <xf numFmtId="0" fontId="18" fillId="6" borderId="19" xfId="0" applyFont="1" applyFill="1" applyBorder="1" applyAlignment="1">
      <alignment horizontal="center" vertical="center" wrapText="1"/>
    </xf>
    <xf numFmtId="0" fontId="18" fillId="6" borderId="20" xfId="0" applyFont="1" applyFill="1" applyBorder="1" applyAlignment="1">
      <alignment horizontal="center" vertical="center" wrapText="1"/>
    </xf>
    <xf numFmtId="0" fontId="18" fillId="6" borderId="21" xfId="0" applyFont="1" applyFill="1" applyBorder="1" applyAlignment="1">
      <alignment horizontal="center" vertical="center" wrapText="1"/>
    </xf>
    <xf numFmtId="0" fontId="3" fillId="0" borderId="22" xfId="0" applyFont="1" applyBorder="1"/>
    <xf numFmtId="0" fontId="3" fillId="7" borderId="25" xfId="0" applyFont="1" applyFill="1" applyBorder="1" applyAlignment="1">
      <alignment vertical="center" wrapText="1"/>
    </xf>
    <xf numFmtId="0" fontId="3" fillId="7" borderId="25" xfId="0" applyFont="1" applyFill="1" applyBorder="1" applyAlignment="1">
      <alignment horizontal="center" vertical="center" wrapText="1"/>
    </xf>
    <xf numFmtId="0" fontId="3" fillId="0" borderId="1" xfId="0" applyFont="1" applyBorder="1" applyAlignment="1">
      <alignment horizontal="left" vertical="center" wrapText="1"/>
    </xf>
    <xf numFmtId="0" fontId="3" fillId="5" borderId="1" xfId="0" applyFont="1" applyFill="1" applyBorder="1" applyAlignment="1">
      <alignment horizontal="left" vertical="center" wrapText="1"/>
    </xf>
    <xf numFmtId="0" fontId="3" fillId="0" borderId="1" xfId="0" applyFont="1" applyBorder="1" applyAlignment="1">
      <alignment horizontal="left" vertical="top" wrapText="1"/>
    </xf>
    <xf numFmtId="0" fontId="3"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23" xfId="0" applyFont="1" applyBorder="1" applyAlignment="1">
      <alignment horizontal="left" vertical="center" wrapText="1"/>
    </xf>
    <xf numFmtId="0" fontId="3" fillId="0" borderId="26" xfId="0" applyFont="1" applyBorder="1" applyAlignment="1">
      <alignment horizontal="left" vertical="center" wrapText="1"/>
    </xf>
    <xf numFmtId="0" fontId="4" fillId="10" borderId="1" xfId="0" applyFont="1" applyFill="1" applyBorder="1" applyAlignment="1">
      <alignment horizontal="center" vertical="center" wrapText="1"/>
    </xf>
    <xf numFmtId="0" fontId="3" fillId="10" borderId="1" xfId="0" applyFont="1" applyFill="1" applyBorder="1" applyAlignment="1">
      <alignment horizontal="left" vertical="center" wrapText="1"/>
    </xf>
    <xf numFmtId="0" fontId="4" fillId="11" borderId="1" xfId="0" applyFont="1" applyFill="1" applyBorder="1" applyAlignment="1">
      <alignment horizontal="center" vertical="center" wrapText="1"/>
    </xf>
    <xf numFmtId="0" fontId="3" fillId="7" borderId="17" xfId="0" applyFont="1" applyFill="1" applyBorder="1" applyAlignment="1">
      <alignment vertical="center" wrapText="1"/>
    </xf>
    <xf numFmtId="0" fontId="3" fillId="7" borderId="17" xfId="0" applyFont="1" applyFill="1" applyBorder="1" applyAlignment="1">
      <alignment horizontal="center" vertical="center" wrapText="1"/>
    </xf>
    <xf numFmtId="0" fontId="18" fillId="6" borderId="27" xfId="0" applyFont="1" applyFill="1" applyBorder="1" applyAlignment="1">
      <alignment horizontal="center" vertical="center" wrapText="1"/>
    </xf>
    <xf numFmtId="0" fontId="3" fillId="0" borderId="17" xfId="0" applyFont="1" applyBorder="1"/>
    <xf numFmtId="0" fontId="3" fillId="10" borderId="1" xfId="0" applyNumberFormat="1" applyFont="1" applyFill="1" applyBorder="1" applyAlignment="1">
      <alignment horizontal="left" vertical="center" wrapText="1"/>
    </xf>
    <xf numFmtId="0" fontId="4" fillId="12" borderId="1" xfId="0" applyFont="1" applyFill="1" applyBorder="1" applyAlignment="1">
      <alignment horizontal="center" vertical="center" wrapText="1"/>
    </xf>
    <xf numFmtId="0" fontId="3" fillId="12" borderId="1" xfId="0" applyFont="1" applyFill="1" applyBorder="1" applyAlignment="1">
      <alignment horizontal="left" vertical="center" wrapText="1"/>
    </xf>
    <xf numFmtId="0" fontId="4" fillId="12" borderId="25" xfId="0" applyFont="1" applyFill="1" applyBorder="1" applyAlignment="1">
      <alignment horizontal="center" vertical="center" wrapText="1"/>
    </xf>
    <xf numFmtId="0" fontId="3" fillId="12" borderId="25" xfId="0" applyFont="1" applyFill="1" applyBorder="1" applyAlignment="1">
      <alignment horizontal="left" vertical="center" wrapText="1"/>
    </xf>
    <xf numFmtId="0" fontId="2" fillId="11"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0" borderId="22" xfId="0" applyFont="1" applyFill="1" applyBorder="1" applyAlignment="1">
      <alignment horizontal="center" vertical="center" wrapText="1"/>
    </xf>
    <xf numFmtId="0" fontId="3" fillId="0" borderId="22" xfId="0" applyFont="1" applyBorder="1" applyAlignment="1">
      <alignment horizontal="center" vertical="center" wrapText="1"/>
    </xf>
    <xf numFmtId="0" fontId="3" fillId="0" borderId="24" xfId="0" applyFont="1" applyBorder="1" applyAlignment="1">
      <alignment horizontal="center" vertical="center" wrapText="1"/>
    </xf>
    <xf numFmtId="0" fontId="2" fillId="0" borderId="0" xfId="0" applyFont="1" applyAlignment="1">
      <alignment horizontal="left" vertical="top"/>
    </xf>
    <xf numFmtId="0" fontId="4" fillId="0" borderId="0" xfId="0" applyFont="1"/>
    <xf numFmtId="0" fontId="2" fillId="10" borderId="1" xfId="0" applyFont="1" applyFill="1" applyBorder="1" applyAlignment="1">
      <alignment horizontal="left" vertical="top" wrapText="1"/>
    </xf>
    <xf numFmtId="0" fontId="2" fillId="12"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20" fillId="12" borderId="1" xfId="2" applyFont="1" applyFill="1" applyBorder="1" applyAlignment="1">
      <alignment vertical="top" wrapText="1"/>
    </xf>
    <xf numFmtId="0" fontId="20" fillId="12" borderId="1" xfId="2" applyFont="1" applyFill="1" applyBorder="1" applyAlignment="1">
      <alignment horizontal="left" vertical="top" wrapText="1"/>
    </xf>
    <xf numFmtId="0" fontId="20" fillId="12" borderId="13" xfId="2" applyFont="1" applyFill="1" applyBorder="1" applyAlignment="1">
      <alignment horizontal="left" vertical="top" wrapText="1"/>
    </xf>
    <xf numFmtId="0" fontId="3" fillId="12" borderId="14"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2" borderId="25" xfId="0" applyFont="1" applyFill="1" applyBorder="1" applyAlignment="1">
      <alignment horizontal="left" vertical="top" wrapText="1"/>
    </xf>
    <xf numFmtId="0" fontId="0" fillId="10" borderId="1" xfId="0" applyFill="1" applyBorder="1" applyAlignment="1">
      <alignment horizontal="left" vertical="top" wrapText="1"/>
    </xf>
    <xf numFmtId="0" fontId="0" fillId="12" borderId="1" xfId="0" applyFill="1" applyBorder="1" applyAlignment="1">
      <alignment horizontal="left" vertical="top" wrapText="1"/>
    </xf>
    <xf numFmtId="0" fontId="4" fillId="0" borderId="0" xfId="0" applyFont="1" applyBorder="1" applyAlignment="1">
      <alignment vertical="center" wrapText="1"/>
    </xf>
    <xf numFmtId="0" fontId="26" fillId="0" borderId="11" xfId="0" applyFont="1" applyBorder="1" applyAlignment="1">
      <alignment vertical="top" wrapText="1"/>
    </xf>
    <xf numFmtId="0" fontId="21" fillId="0" borderId="0" xfId="0" applyFont="1" applyBorder="1" applyAlignment="1">
      <alignment horizontal="left" vertical="top"/>
    </xf>
    <xf numFmtId="0" fontId="4" fillId="8" borderId="1" xfId="0" applyFont="1" applyFill="1" applyBorder="1" applyAlignment="1">
      <alignment horizontal="center" vertical="top"/>
    </xf>
    <xf numFmtId="0" fontId="4" fillId="11" borderId="1" xfId="0" applyFont="1" applyFill="1" applyBorder="1" applyAlignment="1">
      <alignment horizontal="center" vertical="top" wrapText="1"/>
    </xf>
    <xf numFmtId="0" fontId="20" fillId="12" borderId="14" xfId="2" applyFont="1" applyFill="1" applyBorder="1" applyAlignment="1">
      <alignment horizontal="left" vertical="top" wrapText="1"/>
    </xf>
    <xf numFmtId="0" fontId="4" fillId="13" borderId="1" xfId="0" applyFont="1" applyFill="1" applyBorder="1" applyAlignment="1">
      <alignment horizontal="center" vertical="center" wrapText="1"/>
    </xf>
    <xf numFmtId="0" fontId="3" fillId="13" borderId="1" xfId="0" applyFont="1" applyFill="1" applyBorder="1" applyAlignment="1">
      <alignment horizontal="left" vertical="top" wrapText="1"/>
    </xf>
    <xf numFmtId="0" fontId="3" fillId="13" borderId="13" xfId="0" applyFont="1" applyFill="1" applyBorder="1" applyAlignment="1">
      <alignment horizontal="center" vertical="center"/>
    </xf>
    <xf numFmtId="0" fontId="15" fillId="13" borderId="1" xfId="0" applyFont="1" applyFill="1" applyBorder="1" applyAlignment="1">
      <alignment horizontal="left" vertical="top" wrapText="1"/>
    </xf>
    <xf numFmtId="0" fontId="2" fillId="13" borderId="1" xfId="0" applyFont="1" applyFill="1" applyBorder="1" applyAlignment="1">
      <alignment horizontal="left" vertical="top" wrapText="1"/>
    </xf>
    <xf numFmtId="0" fontId="3" fillId="13" borderId="23" xfId="0" applyFont="1" applyFill="1" applyBorder="1" applyAlignment="1">
      <alignment horizontal="left" vertical="center" wrapText="1"/>
    </xf>
    <xf numFmtId="0" fontId="3" fillId="13" borderId="1" xfId="0" applyFont="1" applyFill="1" applyBorder="1" applyAlignment="1">
      <alignment horizontal="left" vertical="center" wrapText="1"/>
    </xf>
    <xf numFmtId="0" fontId="0" fillId="13" borderId="1" xfId="0" applyFill="1" applyBorder="1" applyAlignment="1">
      <alignment horizontal="left" vertical="top" wrapText="1"/>
    </xf>
    <xf numFmtId="0" fontId="4" fillId="13" borderId="2" xfId="0" applyFont="1" applyFill="1" applyBorder="1" applyAlignment="1">
      <alignment horizontal="center" vertical="center" wrapText="1"/>
    </xf>
    <xf numFmtId="0" fontId="4" fillId="12" borderId="2" xfId="0" applyFont="1" applyFill="1" applyBorder="1" applyAlignment="1">
      <alignment horizontal="center" vertical="center" wrapText="1"/>
    </xf>
    <xf numFmtId="0" fontId="3" fillId="12" borderId="1" xfId="0" applyFont="1" applyFill="1" applyBorder="1" applyAlignment="1">
      <alignment vertical="center" wrapText="1"/>
    </xf>
    <xf numFmtId="0" fontId="4" fillId="12" borderId="1" xfId="0" applyFont="1" applyFill="1" applyBorder="1" applyAlignment="1">
      <alignment horizontal="center" vertical="top" wrapText="1"/>
    </xf>
    <xf numFmtId="0" fontId="3" fillId="12" borderId="23" xfId="0" applyFont="1" applyFill="1" applyBorder="1" applyAlignment="1">
      <alignment horizontal="left" vertical="center" wrapText="1"/>
    </xf>
    <xf numFmtId="0" fontId="3" fillId="10" borderId="1" xfId="0" applyFont="1" applyFill="1" applyBorder="1" applyAlignment="1">
      <alignment vertical="center" wrapText="1"/>
    </xf>
    <xf numFmtId="0" fontId="4" fillId="10" borderId="1" xfId="0" applyFont="1" applyFill="1" applyBorder="1" applyAlignment="1">
      <alignment horizontal="center" vertical="top" wrapText="1"/>
    </xf>
    <xf numFmtId="0" fontId="3" fillId="10" borderId="23" xfId="0" applyFont="1" applyFill="1" applyBorder="1" applyAlignment="1">
      <alignment horizontal="left" vertical="center" wrapText="1"/>
    </xf>
    <xf numFmtId="0" fontId="3" fillId="13" borderId="1" xfId="0" applyFont="1" applyFill="1" applyBorder="1" applyAlignment="1">
      <alignment vertical="center" wrapText="1"/>
    </xf>
    <xf numFmtId="0" fontId="4" fillId="13" borderId="1" xfId="0" applyFont="1" applyFill="1" applyBorder="1" applyAlignment="1">
      <alignment horizontal="center" vertical="top" wrapText="1"/>
    </xf>
    <xf numFmtId="0" fontId="4" fillId="12" borderId="1" xfId="0" applyFont="1" applyFill="1" applyBorder="1" applyAlignment="1">
      <alignment horizontal="right" vertical="top" wrapText="1"/>
    </xf>
    <xf numFmtId="0" fontId="4" fillId="13" borderId="1" xfId="0" applyFont="1" applyFill="1" applyBorder="1" applyAlignment="1">
      <alignment horizontal="right" vertical="top" wrapText="1"/>
    </xf>
    <xf numFmtId="0" fontId="4" fillId="10" borderId="1" xfId="0" applyFont="1" applyFill="1" applyBorder="1" applyAlignment="1">
      <alignment horizontal="right" vertical="top" wrapText="1"/>
    </xf>
    <xf numFmtId="0" fontId="4" fillId="11" borderId="1" xfId="0" applyFont="1" applyFill="1" applyBorder="1" applyAlignment="1">
      <alignment horizontal="right" vertical="top" wrapText="1"/>
    </xf>
    <xf numFmtId="0" fontId="4" fillId="0" borderId="1" xfId="0" applyFont="1" applyBorder="1" applyAlignment="1">
      <alignment horizontal="right" vertical="top" wrapText="1"/>
    </xf>
    <xf numFmtId="0" fontId="4" fillId="0" borderId="1" xfId="0" applyFont="1" applyBorder="1" applyAlignment="1">
      <alignment horizontal="center" vertical="top" wrapText="1"/>
    </xf>
    <xf numFmtId="0" fontId="3" fillId="0" borderId="15" xfId="0" applyFont="1" applyBorder="1" applyAlignment="1">
      <alignment horizontal="left" vertical="top" wrapText="1"/>
    </xf>
    <xf numFmtId="0" fontId="2" fillId="0" borderId="1" xfId="0" applyFont="1" applyBorder="1" applyAlignment="1">
      <alignment horizontal="center" vertical="top" wrapText="1"/>
    </xf>
    <xf numFmtId="0" fontId="3" fillId="0" borderId="1" xfId="0" applyFont="1" applyBorder="1" applyAlignment="1">
      <alignment horizontal="left" vertical="top"/>
    </xf>
    <xf numFmtId="9" fontId="4" fillId="0" borderId="1" xfId="1" applyFont="1" applyBorder="1" applyAlignment="1">
      <alignment horizontal="center" vertical="top" wrapText="1"/>
    </xf>
    <xf numFmtId="0" fontId="2" fillId="12" borderId="25" xfId="0" applyFont="1" applyFill="1" applyBorder="1" applyAlignment="1">
      <alignment horizontal="left" vertical="top" wrapText="1"/>
    </xf>
    <xf numFmtId="0" fontId="2" fillId="7" borderId="1"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3" fillId="0" borderId="23" xfId="0" applyFont="1" applyFill="1" applyBorder="1" applyAlignment="1">
      <alignment horizontal="left" vertical="center" wrapText="1"/>
    </xf>
    <xf numFmtId="0" fontId="4" fillId="10" borderId="1" xfId="0" applyFont="1" applyFill="1" applyBorder="1" applyAlignment="1">
      <alignment horizontal="left" vertical="center" wrapText="1"/>
    </xf>
    <xf numFmtId="0" fontId="2" fillId="10" borderId="1" xfId="0" applyFont="1" applyFill="1" applyBorder="1" applyAlignment="1">
      <alignment horizontal="left" vertical="center" wrapText="1"/>
    </xf>
    <xf numFmtId="0" fontId="2" fillId="10" borderId="1" xfId="0" applyNumberFormat="1" applyFont="1" applyFill="1" applyBorder="1" applyAlignment="1">
      <alignment horizontal="left" vertical="center" wrapText="1"/>
    </xf>
    <xf numFmtId="0" fontId="2" fillId="11" borderId="1" xfId="0" applyFont="1" applyFill="1" applyBorder="1" applyAlignment="1">
      <alignment horizontal="left" vertical="center" wrapText="1"/>
    </xf>
    <xf numFmtId="0" fontId="2" fillId="0" borderId="22" xfId="0" applyFont="1" applyFill="1" applyBorder="1" applyAlignment="1">
      <alignment horizontal="center" vertical="center" wrapText="1"/>
    </xf>
    <xf numFmtId="0" fontId="26" fillId="0" borderId="11" xfId="0" applyFont="1" applyBorder="1" applyAlignment="1">
      <alignment horizontal="center" vertical="top"/>
    </xf>
    <xf numFmtId="0" fontId="4" fillId="0" borderId="0" xfId="0" applyFont="1" applyBorder="1" applyAlignment="1">
      <alignment vertical="top"/>
    </xf>
    <xf numFmtId="0" fontId="2" fillId="0" borderId="0" xfId="0" applyFont="1" applyFill="1" applyBorder="1" applyAlignment="1">
      <alignment horizontal="left" vertical="top" wrapText="1"/>
    </xf>
    <xf numFmtId="0" fontId="4" fillId="15" borderId="1" xfId="0" applyFont="1" applyFill="1" applyBorder="1" applyAlignment="1">
      <alignment horizontal="center" vertical="center" wrapText="1"/>
    </xf>
    <xf numFmtId="0" fontId="2" fillId="15" borderId="1" xfId="0" applyFont="1" applyFill="1" applyBorder="1" applyAlignment="1">
      <alignment horizontal="left" vertical="center" wrapText="1"/>
    </xf>
    <xf numFmtId="0" fontId="4" fillId="15" borderId="1" xfId="0" applyFont="1" applyFill="1" applyBorder="1" applyAlignment="1">
      <alignment horizontal="center" vertical="top" wrapText="1"/>
    </xf>
    <xf numFmtId="0" fontId="2" fillId="15" borderId="1" xfId="0" applyFont="1" applyFill="1" applyBorder="1" applyAlignment="1">
      <alignment horizontal="left" vertical="top" wrapText="1"/>
    </xf>
    <xf numFmtId="0" fontId="4" fillId="0" borderId="14" xfId="0" applyFont="1" applyBorder="1" applyAlignment="1">
      <alignment horizontal="right" vertical="top" wrapText="1"/>
    </xf>
    <xf numFmtId="0" fontId="4" fillId="0" borderId="0" xfId="0" applyFont="1" applyFill="1" applyBorder="1" applyAlignment="1">
      <alignment horizontal="right" vertical="top" wrapText="1"/>
    </xf>
    <xf numFmtId="0" fontId="4" fillId="16" borderId="1" xfId="0" applyFont="1" applyFill="1" applyBorder="1" applyAlignment="1" applyProtection="1">
      <alignment horizontal="left" vertical="top" wrapText="1"/>
      <protection locked="0"/>
    </xf>
    <xf numFmtId="0" fontId="4" fillId="16" borderId="1" xfId="0" applyFont="1" applyFill="1" applyBorder="1" applyAlignment="1" applyProtection="1">
      <alignment horizontal="left" vertical="top"/>
      <protection locked="0"/>
    </xf>
    <xf numFmtId="0" fontId="2" fillId="7" borderId="1" xfId="0" applyFont="1" applyFill="1" applyBorder="1" applyAlignment="1" applyProtection="1">
      <alignment horizontal="center" vertical="center" wrapText="1"/>
      <protection locked="0"/>
    </xf>
    <xf numFmtId="0" fontId="4" fillId="15" borderId="1" xfId="0" applyFont="1" applyFill="1" applyBorder="1" applyAlignment="1">
      <alignment horizontal="right" vertical="top" wrapText="1"/>
    </xf>
    <xf numFmtId="0" fontId="2" fillId="0" borderId="0" xfId="3"/>
    <xf numFmtId="0" fontId="2" fillId="0" borderId="0" xfId="3" applyAlignment="1">
      <alignment wrapText="1"/>
    </xf>
    <xf numFmtId="0" fontId="21" fillId="0" borderId="0" xfId="3" applyFont="1"/>
    <xf numFmtId="0" fontId="2" fillId="0" borderId="33" xfId="3" applyBorder="1" applyAlignment="1">
      <alignment vertical="center" wrapText="1"/>
    </xf>
    <xf numFmtId="0" fontId="2" fillId="0" borderId="34" xfId="3" applyBorder="1" applyAlignment="1">
      <alignment vertical="center" wrapText="1"/>
    </xf>
    <xf numFmtId="0" fontId="2" fillId="0" borderId="35" xfId="3" applyBorder="1" applyAlignment="1">
      <alignment vertical="center" wrapText="1"/>
    </xf>
    <xf numFmtId="0" fontId="26" fillId="15" borderId="29" xfId="3" applyFont="1" applyFill="1" applyBorder="1" applyAlignment="1">
      <alignment horizontal="center"/>
    </xf>
    <xf numFmtId="0" fontId="2" fillId="0" borderId="0" xfId="3" applyFill="1" applyAlignment="1">
      <alignment wrapText="1"/>
    </xf>
    <xf numFmtId="0" fontId="2" fillId="0" borderId="0" xfId="3" applyFill="1"/>
    <xf numFmtId="0" fontId="4" fillId="0" borderId="0" xfId="3" applyFont="1" applyFill="1" applyAlignment="1">
      <alignment horizontal="center" vertical="center"/>
    </xf>
    <xf numFmtId="0" fontId="2" fillId="0" borderId="0" xfId="0" applyFont="1"/>
    <xf numFmtId="9" fontId="2" fillId="11" borderId="1" xfId="1" applyFont="1" applyFill="1" applyBorder="1" applyAlignment="1">
      <alignment horizontal="left" vertical="top" wrapText="1"/>
    </xf>
    <xf numFmtId="9" fontId="2" fillId="15" borderId="1" xfId="1" applyFont="1" applyFill="1" applyBorder="1" applyAlignment="1">
      <alignment horizontal="left" vertical="top" wrapText="1"/>
    </xf>
    <xf numFmtId="0" fontId="4" fillId="11" borderId="2" xfId="0" applyFont="1" applyFill="1" applyBorder="1" applyAlignment="1">
      <alignment horizontal="center" vertical="center" wrapText="1"/>
    </xf>
    <xf numFmtId="0" fontId="4" fillId="11" borderId="15" xfId="0" applyFont="1" applyFill="1" applyBorder="1" applyAlignment="1">
      <alignment horizontal="left" vertical="center" wrapText="1"/>
    </xf>
    <xf numFmtId="0" fontId="3" fillId="16" borderId="1" xfId="0" applyFont="1" applyFill="1" applyBorder="1" applyAlignment="1">
      <alignment horizontal="center"/>
    </xf>
    <xf numFmtId="0" fontId="3" fillId="16" borderId="1" xfId="0" applyFont="1" applyFill="1" applyBorder="1"/>
    <xf numFmtId="0" fontId="3" fillId="16" borderId="1" xfId="0" applyFont="1" applyFill="1" applyBorder="1" applyAlignment="1">
      <alignment horizontal="center" vertical="top" wrapText="1"/>
    </xf>
    <xf numFmtId="0" fontId="3" fillId="16" borderId="1" xfId="0" applyFont="1" applyFill="1" applyBorder="1" applyAlignment="1">
      <alignment horizontal="left" vertical="top" wrapText="1"/>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0" xfId="0" applyFont="1" applyFill="1" applyBorder="1" applyAlignment="1">
      <alignment horizontal="left" vertical="center"/>
    </xf>
    <xf numFmtId="0" fontId="2" fillId="0" borderId="0" xfId="0" applyFont="1" applyBorder="1" applyAlignment="1">
      <alignment horizontal="left" vertical="top" wrapText="1"/>
    </xf>
    <xf numFmtId="0" fontId="2" fillId="0" borderId="0" xfId="0" applyFont="1" applyBorder="1" applyAlignment="1">
      <alignment horizontal="center" vertical="top" wrapText="1"/>
    </xf>
    <xf numFmtId="0" fontId="2" fillId="0" borderId="0" xfId="0" applyFont="1" applyBorder="1" applyAlignment="1">
      <alignment horizontal="left"/>
    </xf>
    <xf numFmtId="0" fontId="2" fillId="0" borderId="0" xfId="0" applyFont="1" applyBorder="1"/>
    <xf numFmtId="0" fontId="2" fillId="11" borderId="1" xfId="0" applyFont="1" applyFill="1" applyBorder="1" applyAlignment="1">
      <alignment horizontal="center" vertical="center" wrapText="1"/>
    </xf>
    <xf numFmtId="0" fontId="2" fillId="11" borderId="1" xfId="0" applyFont="1" applyFill="1" applyBorder="1" applyAlignment="1" applyProtection="1">
      <alignment horizontal="left" vertical="top" wrapText="1"/>
      <protection locked="0"/>
    </xf>
    <xf numFmtId="0" fontId="4" fillId="18" borderId="1" xfId="0" applyFont="1" applyFill="1" applyBorder="1" applyAlignment="1">
      <alignment horizontal="left" vertical="center" wrapText="1"/>
    </xf>
    <xf numFmtId="0" fontId="2" fillId="18" borderId="1" xfId="0" applyFont="1" applyFill="1" applyBorder="1" applyAlignment="1">
      <alignment horizontal="center" vertical="center" wrapText="1"/>
    </xf>
    <xf numFmtId="0" fontId="2" fillId="18" borderId="1" xfId="0" applyFont="1" applyFill="1" applyBorder="1" applyAlignment="1">
      <alignment horizontal="left" vertical="top" wrapText="1"/>
    </xf>
    <xf numFmtId="0" fontId="2" fillId="18" borderId="1" xfId="0" applyFont="1" applyFill="1" applyBorder="1" applyAlignment="1" applyProtection="1">
      <alignment horizontal="left" vertical="top" wrapText="1"/>
      <protection locked="0"/>
    </xf>
    <xf numFmtId="0" fontId="2" fillId="0" borderId="0" xfId="0" applyFont="1" applyFill="1" applyBorder="1" applyAlignment="1">
      <alignment horizontal="center" vertical="center"/>
    </xf>
    <xf numFmtId="0" fontId="2" fillId="18" borderId="1" xfId="0" applyFont="1" applyFill="1" applyBorder="1" applyAlignment="1">
      <alignment horizontal="left" vertical="center" wrapText="1"/>
    </xf>
    <xf numFmtId="0" fontId="4" fillId="18" borderId="37" xfId="0" applyFont="1" applyFill="1" applyBorder="1" applyAlignment="1">
      <alignment vertical="center" textRotation="90" wrapText="1"/>
    </xf>
    <xf numFmtId="0" fontId="4" fillId="18" borderId="1" xfId="0" applyFont="1" applyFill="1" applyBorder="1" applyAlignment="1">
      <alignment horizontal="right" vertical="top" wrapText="1"/>
    </xf>
    <xf numFmtId="0" fontId="4" fillId="18" borderId="1" xfId="0" applyFont="1" applyFill="1" applyBorder="1" applyAlignment="1">
      <alignment horizontal="center" vertical="top" wrapText="1"/>
    </xf>
    <xf numFmtId="9" fontId="2" fillId="18" borderId="1" xfId="1" applyFont="1" applyFill="1" applyBorder="1" applyAlignment="1">
      <alignment horizontal="left" vertical="top" wrapText="1"/>
    </xf>
    <xf numFmtId="0" fontId="2" fillId="15" borderId="1" xfId="0" applyFont="1" applyFill="1" applyBorder="1" applyAlignment="1">
      <alignment horizontal="center" vertical="center" wrapText="1"/>
    </xf>
    <xf numFmtId="0" fontId="2" fillId="14" borderId="1" xfId="0" applyFont="1" applyFill="1" applyBorder="1" applyAlignment="1" applyProtection="1">
      <alignment horizontal="left" vertical="top" wrapText="1"/>
      <protection locked="0"/>
    </xf>
    <xf numFmtId="0" fontId="2" fillId="0" borderId="0" xfId="0" applyFont="1" applyFill="1" applyBorder="1" applyAlignment="1">
      <alignment horizontal="center" vertical="center" wrapText="1"/>
    </xf>
    <xf numFmtId="0" fontId="2" fillId="0" borderId="0" xfId="0" applyFont="1" applyBorder="1" applyAlignment="1">
      <alignment horizontal="center"/>
    </xf>
    <xf numFmtId="0" fontId="2" fillId="0" borderId="0" xfId="0" applyFont="1" applyFill="1" applyBorder="1" applyAlignment="1">
      <alignment horizontal="left" vertical="center" wrapText="1"/>
    </xf>
    <xf numFmtId="0" fontId="2" fillId="0" borderId="1" xfId="0" quotePrefix="1" applyFont="1" applyFill="1" applyBorder="1" applyAlignment="1">
      <alignment horizontal="center" vertical="center" wrapText="1"/>
    </xf>
    <xf numFmtId="0" fontId="2" fillId="16" borderId="1" xfId="0" applyFont="1" applyFill="1" applyBorder="1" applyAlignment="1">
      <alignment horizontal="center" vertical="center"/>
    </xf>
    <xf numFmtId="0" fontId="9" fillId="2" borderId="0" xfId="0" applyFont="1" applyFill="1" applyAlignment="1">
      <alignment horizontal="left" vertical="top" wrapText="1"/>
    </xf>
    <xf numFmtId="0" fontId="14" fillId="2" borderId="0" xfId="0" applyFont="1" applyFill="1" applyAlignment="1">
      <alignment horizontal="left" vertical="top" wrapText="1"/>
    </xf>
    <xf numFmtId="0" fontId="3" fillId="0" borderId="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3" fillId="7" borderId="1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2" xfId="0" applyBorder="1" applyAlignment="1">
      <alignment horizontal="center" vertical="center" wrapText="1"/>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3" fillId="7" borderId="18" xfId="0" applyFont="1" applyFill="1" applyBorder="1" applyAlignment="1">
      <alignment horizontal="center" vertical="center" wrapText="1"/>
    </xf>
    <xf numFmtId="0" fontId="18" fillId="6" borderId="2" xfId="0" applyFont="1" applyFill="1" applyBorder="1" applyAlignment="1">
      <alignment horizontal="center" wrapText="1"/>
    </xf>
    <xf numFmtId="0" fontId="18" fillId="6" borderId="14" xfId="0" applyFont="1" applyFill="1" applyBorder="1" applyAlignment="1">
      <alignment horizontal="center" wrapText="1"/>
    </xf>
    <xf numFmtId="0" fontId="18" fillId="6" borderId="2" xfId="0" applyFont="1" applyFill="1" applyBorder="1" applyAlignment="1">
      <alignment horizontal="center" vertical="center" wrapText="1"/>
    </xf>
    <xf numFmtId="0" fontId="18" fillId="6" borderId="14" xfId="0" applyFont="1" applyFill="1" applyBorder="1" applyAlignment="1">
      <alignment horizontal="center" vertical="center" wrapText="1"/>
    </xf>
    <xf numFmtId="0" fontId="18" fillId="6" borderId="13"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5" fillId="4" borderId="0" xfId="0" applyFont="1" applyFill="1" applyBorder="1" applyAlignment="1">
      <alignment horizontal="left" vertical="top"/>
    </xf>
    <xf numFmtId="0" fontId="4" fillId="8" borderId="15" xfId="0" applyFont="1" applyFill="1" applyBorder="1" applyAlignment="1">
      <alignment horizontal="left" vertical="center" wrapText="1"/>
    </xf>
    <xf numFmtId="0" fontId="4" fillId="8" borderId="16" xfId="0" applyFont="1" applyFill="1" applyBorder="1" applyAlignment="1">
      <alignment horizontal="left" vertical="center" wrapText="1"/>
    </xf>
    <xf numFmtId="0" fontId="4" fillId="8" borderId="17" xfId="0" applyFont="1" applyFill="1" applyBorder="1" applyAlignment="1">
      <alignment horizontal="left" vertical="center" wrapText="1"/>
    </xf>
    <xf numFmtId="0" fontId="4" fillId="0" borderId="0" xfId="3" applyFont="1" applyFill="1" applyAlignment="1">
      <alignment horizontal="left" wrapText="1"/>
    </xf>
    <xf numFmtId="0" fontId="2" fillId="0" borderId="0" xfId="3" applyFont="1" applyFill="1" applyAlignment="1">
      <alignment horizontal="left" wrapText="1"/>
    </xf>
    <xf numFmtId="0" fontId="2" fillId="0" borderId="30" xfId="3" applyBorder="1" applyAlignment="1">
      <alignment horizontal="left" wrapText="1"/>
    </xf>
    <xf numFmtId="0" fontId="2" fillId="0" borderId="14" xfId="3" applyBorder="1" applyAlignment="1">
      <alignment horizontal="left" wrapText="1"/>
    </xf>
    <xf numFmtId="0" fontId="2" fillId="0" borderId="31" xfId="3" applyBorder="1" applyAlignment="1">
      <alignment horizontal="left" wrapText="1"/>
    </xf>
    <xf numFmtId="0" fontId="2" fillId="0" borderId="22" xfId="3" applyBorder="1" applyAlignment="1">
      <alignment horizontal="left" vertical="center" wrapText="1"/>
    </xf>
    <xf numFmtId="0" fontId="2" fillId="0" borderId="1" xfId="3" applyBorder="1" applyAlignment="1">
      <alignment horizontal="left" vertical="center" wrapText="1"/>
    </xf>
    <xf numFmtId="0" fontId="2" fillId="0" borderId="23" xfId="3" applyBorder="1" applyAlignment="1">
      <alignment horizontal="left" vertical="center" wrapText="1"/>
    </xf>
    <xf numFmtId="0" fontId="2" fillId="0" borderId="24" xfId="3" applyBorder="1" applyAlignment="1">
      <alignment horizontal="left" vertical="center" wrapText="1"/>
    </xf>
    <xf numFmtId="0" fontId="2" fillId="0" borderId="25" xfId="3" applyBorder="1" applyAlignment="1">
      <alignment horizontal="left" vertical="center" wrapText="1"/>
    </xf>
    <xf numFmtId="0" fontId="2" fillId="0" borderId="26" xfId="3" applyBorder="1" applyAlignment="1">
      <alignment horizontal="left" vertical="center" wrapText="1"/>
    </xf>
    <xf numFmtId="0" fontId="26" fillId="15" borderId="3" xfId="3" applyFont="1" applyFill="1" applyBorder="1" applyAlignment="1">
      <alignment horizontal="center"/>
    </xf>
    <xf numFmtId="0" fontId="26" fillId="15" borderId="32" xfId="3" applyFont="1" applyFill="1" applyBorder="1" applyAlignment="1">
      <alignment horizontal="center"/>
    </xf>
    <xf numFmtId="0" fontId="26" fillId="15" borderId="4" xfId="3" applyFont="1" applyFill="1" applyBorder="1" applyAlignment="1">
      <alignment horizontal="center"/>
    </xf>
    <xf numFmtId="0" fontId="4" fillId="0" borderId="11" xfId="0" applyFont="1" applyBorder="1" applyAlignment="1">
      <alignment horizontal="center" vertical="top" wrapText="1"/>
    </xf>
    <xf numFmtId="0" fontId="4" fillId="11" borderId="2" xfId="0" applyFont="1" applyFill="1" applyBorder="1" applyAlignment="1">
      <alignment horizontal="center" vertical="center" textRotation="90" wrapText="1"/>
    </xf>
    <xf numFmtId="0" fontId="4" fillId="11" borderId="13" xfId="0" applyFont="1" applyFill="1" applyBorder="1" applyAlignment="1">
      <alignment horizontal="center" vertical="center" textRotation="90" wrapText="1"/>
    </xf>
    <xf numFmtId="0" fontId="4" fillId="11" borderId="14" xfId="0" applyFont="1" applyFill="1" applyBorder="1" applyAlignment="1">
      <alignment horizontal="center" vertical="center" textRotation="90" wrapText="1"/>
    </xf>
    <xf numFmtId="0" fontId="4" fillId="18" borderId="2" xfId="0" applyFont="1" applyFill="1" applyBorder="1" applyAlignment="1">
      <alignment horizontal="center" vertical="center" textRotation="90" wrapText="1"/>
    </xf>
    <xf numFmtId="0" fontId="4" fillId="18" borderId="13" xfId="0" applyFont="1" applyFill="1" applyBorder="1" applyAlignment="1">
      <alignment horizontal="center" vertical="center" textRotation="90" wrapText="1"/>
    </xf>
    <xf numFmtId="0" fontId="4" fillId="15" borderId="2" xfId="0" applyFont="1" applyFill="1" applyBorder="1" applyAlignment="1">
      <alignment horizontal="center" vertical="center" textRotation="90" wrapText="1"/>
    </xf>
    <xf numFmtId="0" fontId="4" fillId="15" borderId="14" xfId="0" applyFont="1" applyFill="1" applyBorder="1" applyAlignment="1">
      <alignment horizontal="center" vertical="center" textRotation="90" wrapText="1"/>
    </xf>
    <xf numFmtId="0" fontId="27" fillId="17" borderId="36" xfId="0" applyFont="1" applyFill="1" applyBorder="1" applyAlignment="1">
      <alignment horizontal="center" vertical="center"/>
    </xf>
    <xf numFmtId="0" fontId="27" fillId="17" borderId="28" xfId="0" applyFont="1" applyFill="1" applyBorder="1" applyAlignment="1">
      <alignment horizontal="center" vertical="center" textRotation="90"/>
    </xf>
    <xf numFmtId="0" fontId="4" fillId="12" borderId="2" xfId="0" applyFont="1" applyFill="1" applyBorder="1" applyAlignment="1">
      <alignment horizontal="center" vertical="center" wrapText="1"/>
    </xf>
    <xf numFmtId="0" fontId="4" fillId="12" borderId="13" xfId="0" applyFont="1" applyFill="1" applyBorder="1" applyAlignment="1">
      <alignment horizontal="center" vertical="center" wrapText="1"/>
    </xf>
    <xf numFmtId="0" fontId="4" fillId="13" borderId="2" xfId="0" applyFont="1" applyFill="1" applyBorder="1" applyAlignment="1">
      <alignment horizontal="center" vertical="center" wrapText="1"/>
    </xf>
    <xf numFmtId="0" fontId="4" fillId="13" borderId="13" xfId="0" applyFont="1" applyFill="1" applyBorder="1" applyAlignment="1">
      <alignment horizontal="center" vertical="center" wrapText="1"/>
    </xf>
    <xf numFmtId="0" fontId="4" fillId="13" borderId="14" xfId="0" applyFont="1" applyFill="1" applyBorder="1" applyAlignment="1">
      <alignment horizontal="center" vertical="center" wrapText="1"/>
    </xf>
    <xf numFmtId="0" fontId="4" fillId="0" borderId="0" xfId="0" applyFont="1" applyBorder="1" applyAlignment="1">
      <alignment horizontal="right" vertical="top"/>
    </xf>
    <xf numFmtId="0" fontId="5" fillId="3" borderId="0" xfId="0" applyFont="1" applyFill="1" applyBorder="1" applyAlignment="1">
      <alignment horizontal="center" vertical="center" wrapText="1"/>
    </xf>
    <xf numFmtId="0" fontId="26" fillId="0" borderId="11" xfId="0" applyFont="1" applyBorder="1" applyAlignment="1">
      <alignment horizontal="center" vertical="top" wrapText="1"/>
    </xf>
    <xf numFmtId="0" fontId="4" fillId="11" borderId="2" xfId="0" applyFont="1" applyFill="1" applyBorder="1" applyAlignment="1">
      <alignment horizontal="center" vertical="center" wrapText="1"/>
    </xf>
    <xf numFmtId="0" fontId="4" fillId="11" borderId="13" xfId="0" applyFont="1" applyFill="1" applyBorder="1" applyAlignment="1">
      <alignment horizontal="center" vertical="center" wrapText="1"/>
    </xf>
    <xf numFmtId="0" fontId="4" fillId="11"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4" fillId="10" borderId="13" xfId="0" applyFont="1" applyFill="1" applyBorder="1" applyAlignment="1">
      <alignment horizontal="center" vertical="center" wrapText="1"/>
    </xf>
    <xf numFmtId="0" fontId="4" fillId="10" borderId="14" xfId="0" applyFont="1" applyFill="1" applyBorder="1" applyAlignment="1">
      <alignment horizontal="center" vertical="center" wrapText="1"/>
    </xf>
  </cellXfs>
  <cellStyles count="4">
    <cellStyle name="Normal" xfId="0" builtinId="0"/>
    <cellStyle name="Normal 2" xfId="2"/>
    <cellStyle name="Normal 3" xfId="3"/>
    <cellStyle name="Percent" xfId="1" builtinId="5"/>
  </cellStyles>
  <dxfs count="158">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ill>
        <patternFill>
          <bgColor rgb="FFFFFF00"/>
        </patternFill>
      </fill>
    </dxf>
    <dxf>
      <fill>
        <patternFill>
          <bgColor rgb="FF66FF66"/>
        </patternFill>
      </fill>
    </dxf>
    <dxf>
      <fill>
        <patternFill>
          <bgColor rgb="FFFFFF00"/>
        </patternFill>
      </fill>
    </dxf>
    <dxf>
      <fill>
        <patternFill>
          <bgColor rgb="FFFFFF00"/>
        </patternFill>
      </fill>
    </dxf>
    <dxf>
      <fill>
        <patternFill>
          <bgColor rgb="FF00FF00"/>
        </patternFill>
      </fill>
    </dxf>
    <dxf>
      <fill>
        <patternFill>
          <bgColor rgb="FFFFFF00"/>
        </patternFill>
      </fill>
    </dxf>
    <dxf>
      <fill>
        <patternFill>
          <bgColor rgb="FFFFFF00"/>
        </patternFill>
      </fill>
    </dxf>
    <dxf>
      <fill>
        <patternFill>
          <bgColor rgb="FF66FF66"/>
        </patternFill>
      </fill>
    </dxf>
    <dxf>
      <fill>
        <patternFill>
          <bgColor rgb="FFFFFF0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ill>
        <patternFill>
          <bgColor rgb="FFFFFF00"/>
        </patternFill>
      </fill>
    </dxf>
    <dxf>
      <fill>
        <patternFill>
          <bgColor rgb="FF66FF66"/>
        </patternFill>
      </fill>
    </dxf>
    <dxf>
      <fill>
        <patternFill>
          <bgColor rgb="FFFFFF00"/>
        </patternFill>
      </fill>
    </dxf>
    <dxf>
      <fill>
        <patternFill>
          <bgColor rgb="FFFFFF00"/>
        </patternFill>
      </fill>
    </dxf>
    <dxf>
      <fill>
        <patternFill>
          <bgColor rgb="FF00FF00"/>
        </patternFill>
      </fill>
    </dxf>
    <dxf>
      <fill>
        <patternFill>
          <bgColor rgb="FFFFFF00"/>
        </patternFill>
      </fill>
    </dxf>
    <dxf>
      <fill>
        <patternFill>
          <bgColor rgb="FFFFFF00"/>
        </patternFill>
      </fill>
    </dxf>
    <dxf>
      <fill>
        <patternFill>
          <bgColor rgb="FF66FF66"/>
        </patternFill>
      </fill>
    </dxf>
    <dxf>
      <fill>
        <patternFill>
          <bgColor rgb="FFFFFF0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ill>
        <patternFill>
          <bgColor rgb="FFFFFF00"/>
        </patternFill>
      </fill>
    </dxf>
    <dxf>
      <fill>
        <patternFill>
          <bgColor rgb="FF66FF66"/>
        </patternFill>
      </fill>
    </dxf>
    <dxf>
      <fill>
        <patternFill>
          <bgColor rgb="FFFFFF00"/>
        </patternFill>
      </fill>
    </dxf>
    <dxf>
      <fill>
        <patternFill>
          <bgColor rgb="FFFFFF00"/>
        </patternFill>
      </fill>
    </dxf>
    <dxf>
      <fill>
        <patternFill>
          <bgColor rgb="FF00FF00"/>
        </patternFill>
      </fill>
    </dxf>
    <dxf>
      <fill>
        <patternFill>
          <bgColor rgb="FFFFFF00"/>
        </patternFill>
      </fill>
    </dxf>
    <dxf>
      <fill>
        <patternFill>
          <bgColor rgb="FFFFFF00"/>
        </patternFill>
      </fill>
    </dxf>
    <dxf>
      <fill>
        <patternFill>
          <bgColor rgb="FF66FF66"/>
        </patternFill>
      </fill>
    </dxf>
    <dxf>
      <fill>
        <patternFill>
          <bgColor rgb="FFFFFF0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ill>
        <patternFill>
          <bgColor rgb="FFFFFFCC"/>
        </patternFill>
      </fill>
    </dxf>
    <dxf>
      <fill>
        <patternFill>
          <bgColor rgb="FFFFFFCC"/>
        </patternFill>
      </fill>
    </dxf>
    <dxf>
      <fill>
        <patternFill>
          <bgColor rgb="FFFFFF00"/>
        </patternFill>
      </fill>
    </dxf>
    <dxf>
      <fill>
        <patternFill>
          <bgColor rgb="FF66FF66"/>
        </patternFill>
      </fill>
    </dxf>
    <dxf>
      <fill>
        <patternFill>
          <bgColor rgb="FFFFFF00"/>
        </patternFill>
      </fill>
    </dxf>
    <dxf>
      <fill>
        <patternFill>
          <bgColor rgb="FFFFFF00"/>
        </patternFill>
      </fill>
    </dxf>
    <dxf>
      <fill>
        <patternFill>
          <bgColor rgb="FF00FF00"/>
        </patternFill>
      </fill>
    </dxf>
    <dxf>
      <fill>
        <patternFill>
          <bgColor rgb="FFFFFF00"/>
        </patternFill>
      </fill>
    </dxf>
    <dxf>
      <fill>
        <patternFill>
          <bgColor rgb="FFFFFF00"/>
        </patternFill>
      </fill>
    </dxf>
    <dxf>
      <fill>
        <patternFill>
          <bgColor rgb="FF66FF66"/>
        </patternFill>
      </fill>
    </dxf>
    <dxf>
      <fill>
        <patternFill>
          <bgColor rgb="FFFFFF0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ill>
        <patternFill>
          <bgColor rgb="FFFFFF00"/>
        </patternFill>
      </fill>
    </dxf>
    <dxf>
      <fill>
        <patternFill>
          <bgColor rgb="FF66FF66"/>
        </patternFill>
      </fill>
    </dxf>
    <dxf>
      <fill>
        <patternFill>
          <bgColor rgb="FFFFFF00"/>
        </patternFill>
      </fill>
    </dxf>
    <dxf>
      <fill>
        <patternFill>
          <bgColor rgb="FFFFFF00"/>
        </patternFill>
      </fill>
    </dxf>
    <dxf>
      <fill>
        <patternFill>
          <bgColor rgb="FF00FF00"/>
        </patternFill>
      </fill>
    </dxf>
    <dxf>
      <fill>
        <patternFill>
          <bgColor rgb="FFFFFF00"/>
        </patternFill>
      </fill>
    </dxf>
    <dxf>
      <fill>
        <patternFill>
          <bgColor rgb="FFFFFF00"/>
        </patternFill>
      </fill>
    </dxf>
    <dxf>
      <fill>
        <patternFill>
          <bgColor rgb="FF66FF66"/>
        </patternFill>
      </fill>
    </dxf>
    <dxf>
      <fill>
        <patternFill>
          <bgColor rgb="FFFFFF00"/>
        </patternFill>
      </fill>
    </dxf>
    <dxf>
      <fill>
        <patternFill>
          <bgColor rgb="FFFFFFCC"/>
        </patternFill>
      </fill>
    </dxf>
    <dxf>
      <fill>
        <patternFill>
          <bgColor rgb="FFFFFFCC"/>
        </patternFill>
      </fill>
    </dxf>
    <dxf>
      <fill>
        <patternFill>
          <bgColor rgb="FFFFFFCC"/>
        </patternFill>
      </fill>
    </dxf>
    <dxf>
      <fill>
        <patternFill>
          <bgColor rgb="FFFFFF00"/>
        </patternFill>
      </fill>
    </dxf>
    <dxf>
      <fill>
        <patternFill>
          <bgColor rgb="FF66FF66"/>
        </patternFill>
      </fill>
    </dxf>
    <dxf>
      <fill>
        <patternFill>
          <bgColor rgb="FFFFFF00"/>
        </patternFill>
      </fill>
    </dxf>
    <dxf>
      <fill>
        <patternFill>
          <bgColor rgb="FFFFFF00"/>
        </patternFill>
      </fill>
    </dxf>
    <dxf>
      <fill>
        <patternFill>
          <bgColor rgb="FF00FF00"/>
        </patternFill>
      </fill>
    </dxf>
    <dxf>
      <fill>
        <patternFill>
          <bgColor rgb="FFFFFF00"/>
        </patternFill>
      </fill>
    </dxf>
    <dxf>
      <fill>
        <patternFill>
          <bgColor rgb="FFFFFF00"/>
        </patternFill>
      </fill>
    </dxf>
    <dxf>
      <fill>
        <patternFill>
          <bgColor rgb="FF66FF66"/>
        </patternFill>
      </fill>
    </dxf>
    <dxf>
      <fill>
        <patternFill>
          <bgColor rgb="FFFFFF00"/>
        </patternFill>
      </fill>
    </dxf>
    <dxf>
      <fill>
        <patternFill>
          <bgColor rgb="FFFFFFCC"/>
        </patternFill>
      </fill>
    </dxf>
    <dxf>
      <fill>
        <patternFill>
          <bgColor rgb="FFFFFFCC"/>
        </patternFill>
      </fill>
    </dxf>
    <dxf>
      <fill>
        <patternFill>
          <bgColor rgb="FFFFFFCC"/>
        </patternFill>
      </fill>
    </dxf>
    <dxf>
      <fill>
        <patternFill>
          <bgColor rgb="FFFFFF00"/>
        </patternFill>
      </fill>
    </dxf>
    <dxf>
      <fill>
        <patternFill>
          <bgColor rgb="FF66FF66"/>
        </patternFill>
      </fill>
    </dxf>
    <dxf>
      <fill>
        <patternFill>
          <bgColor rgb="FFFFFF00"/>
        </patternFill>
      </fill>
    </dxf>
    <dxf>
      <fill>
        <patternFill>
          <bgColor rgb="FFFFFF00"/>
        </patternFill>
      </fill>
    </dxf>
    <dxf>
      <fill>
        <patternFill>
          <bgColor rgb="FF00FF00"/>
        </patternFill>
      </fill>
    </dxf>
    <dxf>
      <fill>
        <patternFill>
          <bgColor rgb="FFFFFF00"/>
        </patternFill>
      </fill>
    </dxf>
    <dxf>
      <fill>
        <patternFill>
          <bgColor rgb="FFFFFF00"/>
        </patternFill>
      </fill>
    </dxf>
    <dxf>
      <fill>
        <patternFill>
          <bgColor rgb="FF66FF66"/>
        </patternFill>
      </fill>
    </dxf>
    <dxf>
      <fill>
        <patternFill>
          <bgColor rgb="FFFFFF00"/>
        </patternFill>
      </fill>
    </dxf>
    <dxf>
      <fill>
        <patternFill>
          <bgColor rgb="FFFFFF00"/>
        </patternFill>
      </fill>
    </dxf>
    <dxf>
      <fill>
        <patternFill>
          <bgColor rgb="FF00FF00"/>
        </patternFill>
      </fill>
    </dxf>
    <dxf>
      <fill>
        <patternFill>
          <bgColor rgb="FFFFFF00"/>
        </patternFill>
      </fill>
    </dxf>
    <dxf>
      <fill>
        <patternFill>
          <bgColor rgb="FFFFFF00"/>
        </patternFill>
      </fill>
    </dxf>
    <dxf>
      <fill>
        <patternFill>
          <bgColor rgb="FF66FF66"/>
        </patternFill>
      </fill>
    </dxf>
    <dxf>
      <fill>
        <patternFill>
          <bgColor rgb="FFFFFF00"/>
        </patternFill>
      </fill>
    </dxf>
    <dxf>
      <fill>
        <patternFill>
          <bgColor rgb="FFFFFFCC"/>
        </patternFill>
      </fill>
    </dxf>
    <dxf>
      <fill>
        <patternFill>
          <bgColor rgb="FFFFFFCC"/>
        </patternFill>
      </fill>
    </dxf>
    <dxf>
      <fill>
        <patternFill>
          <bgColor rgb="FFFFFFCC"/>
        </patternFill>
      </fill>
    </dxf>
    <dxf>
      <fill>
        <patternFill>
          <bgColor rgb="FFFFFF00"/>
        </patternFill>
      </fill>
    </dxf>
    <dxf>
      <fill>
        <patternFill>
          <bgColor rgb="FF66FF66"/>
        </patternFill>
      </fill>
    </dxf>
    <dxf>
      <fill>
        <patternFill>
          <bgColor rgb="FFFFFF00"/>
        </patternFill>
      </fill>
    </dxf>
    <dxf>
      <fill>
        <patternFill>
          <bgColor rgb="FFFFFFCC"/>
        </patternFill>
      </fill>
    </dxf>
    <dxf>
      <fill>
        <patternFill>
          <bgColor rgb="FFFFFFCC"/>
        </patternFill>
      </fill>
    </dxf>
    <dxf>
      <fill>
        <patternFill>
          <bgColor rgb="FFFFFFCC"/>
        </patternFill>
      </fill>
    </dxf>
    <dxf>
      <fill>
        <patternFill>
          <bgColor rgb="FFFFFF00"/>
        </patternFill>
      </fill>
    </dxf>
    <dxf>
      <fill>
        <patternFill>
          <bgColor rgb="FF66FF66"/>
        </patternFill>
      </fill>
    </dxf>
    <dxf>
      <fill>
        <patternFill>
          <bgColor rgb="FFFFFF00"/>
        </patternFill>
      </fill>
    </dxf>
    <dxf>
      <fill>
        <patternFill>
          <bgColor rgb="FFFFFF00"/>
        </patternFill>
      </fill>
    </dxf>
    <dxf>
      <fill>
        <patternFill>
          <bgColor rgb="FF00FF00"/>
        </patternFill>
      </fill>
    </dxf>
    <dxf>
      <fill>
        <patternFill>
          <bgColor rgb="FFFFFF00"/>
        </patternFill>
      </fill>
    </dxf>
    <dxf>
      <fill>
        <patternFill>
          <bgColor rgb="FFFFFF00"/>
        </patternFill>
      </fill>
    </dxf>
    <dxf>
      <fill>
        <patternFill>
          <bgColor rgb="FF66FF66"/>
        </patternFill>
      </fill>
    </dxf>
    <dxf>
      <fill>
        <patternFill>
          <bgColor rgb="FFFFFF00"/>
        </patternFill>
      </fill>
    </dxf>
    <dxf>
      <fill>
        <patternFill>
          <bgColor rgb="FFFFFFCC"/>
        </patternFill>
      </fill>
    </dxf>
    <dxf>
      <fill>
        <patternFill>
          <bgColor rgb="FFFFFFCC"/>
        </patternFill>
      </fill>
    </dxf>
    <dxf>
      <fill>
        <patternFill>
          <bgColor rgb="FFFFFFCC"/>
        </patternFill>
      </fill>
    </dxf>
    <dxf>
      <fill>
        <patternFill>
          <bgColor rgb="FFFFFF00"/>
        </patternFill>
      </fill>
    </dxf>
    <dxf>
      <fill>
        <patternFill>
          <bgColor rgb="FF66FF66"/>
        </patternFill>
      </fill>
    </dxf>
    <dxf>
      <fill>
        <patternFill>
          <bgColor rgb="FFFFFF00"/>
        </patternFill>
      </fill>
    </dxf>
    <dxf>
      <fill>
        <patternFill>
          <bgColor rgb="FFFFFF00"/>
        </patternFill>
      </fill>
    </dxf>
    <dxf>
      <fill>
        <patternFill>
          <bgColor rgb="FF00FF00"/>
        </patternFill>
      </fill>
    </dxf>
    <dxf>
      <fill>
        <patternFill>
          <bgColor rgb="FFFFFF00"/>
        </patternFill>
      </fill>
    </dxf>
    <dxf>
      <fill>
        <patternFill>
          <bgColor rgb="FFFFFF00"/>
        </patternFill>
      </fill>
    </dxf>
    <dxf>
      <fill>
        <patternFill>
          <bgColor rgb="FF66FF66"/>
        </patternFill>
      </fill>
    </dxf>
    <dxf>
      <fill>
        <patternFill>
          <bgColor rgb="FFFFFF00"/>
        </patternFill>
      </fill>
    </dxf>
    <dxf>
      <fill>
        <patternFill>
          <bgColor rgb="FFFFFF00"/>
        </patternFill>
      </fill>
    </dxf>
    <dxf>
      <fill>
        <patternFill>
          <bgColor rgb="FF66FF66"/>
        </patternFill>
      </fill>
    </dxf>
    <dxf>
      <fill>
        <patternFill>
          <bgColor rgb="FFFFFF0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ill>
        <patternFill>
          <bgColor rgb="FFFFFFCC"/>
        </patternFill>
      </fill>
    </dxf>
    <dxf>
      <font>
        <color theme="0"/>
      </font>
      <fill>
        <patternFill>
          <bgColor rgb="FFFF0000"/>
        </patternFill>
      </fill>
    </dxf>
    <dxf>
      <font>
        <color theme="0"/>
      </font>
      <fill>
        <patternFill>
          <bgColor rgb="FF00B050"/>
        </patternFill>
      </fill>
    </dxf>
    <dxf>
      <fill>
        <patternFill>
          <bgColor rgb="FFFFFFCC"/>
        </patternFill>
      </fill>
    </dxf>
    <dxf>
      <fill>
        <patternFill>
          <bgColor rgb="FFFFFFCC"/>
        </patternFill>
      </fill>
    </dxf>
    <dxf>
      <fill>
        <patternFill>
          <bgColor rgb="FFFFFF00"/>
        </patternFill>
      </fill>
    </dxf>
    <dxf>
      <fill>
        <patternFill>
          <bgColor rgb="FF66FF66"/>
        </patternFill>
      </fill>
    </dxf>
    <dxf>
      <fill>
        <patternFill>
          <bgColor rgb="FFFFFF00"/>
        </patternFill>
      </fill>
    </dxf>
    <dxf>
      <fill>
        <patternFill>
          <bgColor rgb="FFFFFF00"/>
        </patternFill>
      </fill>
    </dxf>
    <dxf>
      <fill>
        <patternFill>
          <bgColor rgb="FF00FF00"/>
        </patternFill>
      </fill>
    </dxf>
    <dxf>
      <fill>
        <patternFill>
          <bgColor rgb="FFFFFF00"/>
        </patternFill>
      </fill>
    </dxf>
    <dxf>
      <fill>
        <patternFill>
          <bgColor rgb="FFFFFF00"/>
        </patternFill>
      </fill>
    </dxf>
    <dxf>
      <fill>
        <patternFill>
          <bgColor rgb="FF66FF66"/>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666666"/>
      <rgbColor rgb="00FFFFFF"/>
      <rgbColor rgb="00F3F9DB"/>
      <rgbColor rgb="00F5E15F"/>
      <rgbColor rgb="00999999"/>
      <rgbColor rgb="00FFFFFF"/>
      <rgbColor rgb="00333333"/>
      <rgbColor rgb="00AFE45A"/>
      <rgbColor rgb="00C2DD1F"/>
      <rgbColor rgb="00A57E49"/>
      <rgbColor rgb="005B97B1"/>
      <rgbColor rgb="00FF8737"/>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FFFFFF"/>
      <rgbColor rgb="00FFFFFF"/>
      <rgbColor rgb="00FFFFFF"/>
      <rgbColor rgb="00FFFFFF"/>
      <rgbColor rgb="00FFFFFF"/>
      <rgbColor rgb="00CCCCCC"/>
      <rgbColor rgb="00B9D0DC"/>
      <rgbColor rgb="00FFFFFF"/>
      <rgbColor rgb="00FFFFFF"/>
      <rgbColor rgb="00FFEDE0"/>
      <rgbColor rgb="00FF9600"/>
      <rgbColor rgb="00FFFFFF"/>
      <rgbColor rgb="00583658"/>
      <rgbColor rgb="00A71111"/>
      <rgbColor rgb="006E96D5"/>
      <rgbColor rgb="00969696"/>
      <rgbColor rgb="00FB6602"/>
      <rgbColor rgb="00FFFFFF"/>
      <rgbColor rgb="005E722C"/>
      <rgbColor rgb="00934C11"/>
      <rgbColor rgb="00DE1404"/>
      <rgbColor rgb="0085B0C6"/>
      <rgbColor rgb="0000529B"/>
      <rgbColor rgb="00333333"/>
    </indexedColors>
    <mruColors>
      <color rgb="FFFFFF99"/>
      <color rgb="FFFFFFCC"/>
      <color rgb="FF66FF66"/>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xdr:row>
      <xdr:rowOff>76200</xdr:rowOff>
    </xdr:from>
    <xdr:to>
      <xdr:col>2</xdr:col>
      <xdr:colOff>114300</xdr:colOff>
      <xdr:row>6</xdr:row>
      <xdr:rowOff>142875</xdr:rowOff>
    </xdr:to>
    <xdr:pic>
      <xdr:nvPicPr>
        <xdr:cNvPr id="6379" name="Picture 33" descr="quarte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047750"/>
          <a:ext cx="7239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3</xdr:col>
          <xdr:colOff>200025</xdr:colOff>
          <xdr:row>4</xdr:row>
          <xdr:rowOff>19050</xdr:rowOff>
        </xdr:to>
        <xdr:sp macro="" textlink="">
          <xdr:nvSpPr>
            <xdr:cNvPr id="6180" name="Object 36" hidden="1">
              <a:extLst>
                <a:ext uri="{63B3BB69-23CF-44E3-9099-C40C66FF867C}">
                  <a14:compatExt spid="_x0000_s6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3</xdr:col>
      <xdr:colOff>276225</xdr:colOff>
      <xdr:row>0</xdr:row>
      <xdr:rowOff>28576</xdr:rowOff>
    </xdr:from>
    <xdr:ext cx="2124075" cy="1189482"/>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43175" y="28576"/>
          <a:ext cx="2124075" cy="1189482"/>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ts/is/Team%20Site%20%20Operations/Cloud%20Committee/Evaluation%20Matrix/Cloud%20Projects/Oracle%20Analytics/Oracle%20Analytics%20-%20Cloud%20Procurement%20Evaluation%20-%20New%20Format%20-%20Yearwood%20Evalu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RTNER LEADER'S TOOLKIT"/>
      <sheetName val="SaaS T&amp;C Evaluation Toolkit"/>
      <sheetName val="Evaluation"/>
      <sheetName val="Contractual"/>
      <sheetName val="Dropdowns"/>
    </sheetNames>
    <sheetDataSet>
      <sheetData sheetId="0"/>
      <sheetData sheetId="1"/>
      <sheetData sheetId="2"/>
      <sheetData sheetId="3"/>
      <sheetData sheetId="4">
        <row r="2">
          <cell r="A2" t="str">
            <v>NM</v>
          </cell>
        </row>
        <row r="3">
          <cell r="A3" t="str">
            <v>PM</v>
          </cell>
        </row>
        <row r="4">
          <cell r="A4" t="str">
            <v>FM</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autoPageBreaks="0"/>
  </sheetPr>
  <dimension ref="A1:J13"/>
  <sheetViews>
    <sheetView zoomScaleNormal="100" workbookViewId="0">
      <selection activeCell="D10" sqref="D10:J10"/>
    </sheetView>
  </sheetViews>
  <sheetFormatPr defaultRowHeight="12.75" x14ac:dyDescent="0.2"/>
  <cols>
    <col min="1" max="16384" width="9.140625" style="53"/>
  </cols>
  <sheetData>
    <row r="1" spans="1:10" ht="12.75" customHeight="1" x14ac:dyDescent="0.2"/>
    <row r="2" spans="1:10" s="3" customFormat="1" ht="12.75" customHeight="1" x14ac:dyDescent="0.35"/>
    <row r="3" spans="1:10" s="3" customFormat="1" ht="12.75" customHeight="1" x14ac:dyDescent="0.35">
      <c r="A3" s="4"/>
    </row>
    <row r="4" spans="1:10" ht="12.75" customHeight="1" x14ac:dyDescent="0.2"/>
    <row r="5" spans="1:10" ht="12.75" customHeight="1" x14ac:dyDescent="0.2"/>
    <row r="7" spans="1:10" ht="18" x14ac:dyDescent="0.25">
      <c r="D7" s="5" t="s">
        <v>1</v>
      </c>
    </row>
    <row r="8" spans="1:10" ht="27" x14ac:dyDescent="0.35">
      <c r="D8" s="4" t="s">
        <v>94</v>
      </c>
    </row>
    <row r="10" spans="1:10" ht="78" customHeight="1" x14ac:dyDescent="0.2">
      <c r="D10" s="236" t="s">
        <v>95</v>
      </c>
      <c r="E10" s="236"/>
      <c r="F10" s="236"/>
      <c r="G10" s="236"/>
      <c r="H10" s="236"/>
      <c r="I10" s="236"/>
      <c r="J10" s="236"/>
    </row>
    <row r="11" spans="1:10" ht="15" customHeight="1" x14ac:dyDescent="0.2"/>
    <row r="12" spans="1:10" ht="100.5" customHeight="1" x14ac:dyDescent="0.2">
      <c r="D12" s="235" t="s">
        <v>2</v>
      </c>
      <c r="E12" s="235"/>
      <c r="F12" s="235"/>
      <c r="G12" s="235"/>
      <c r="H12" s="235"/>
      <c r="I12" s="235"/>
      <c r="J12" s="235"/>
    </row>
    <row r="13" spans="1:10" ht="37.5" customHeight="1" x14ac:dyDescent="0.2">
      <c r="D13" s="235" t="s">
        <v>0</v>
      </c>
      <c r="E13" s="235"/>
      <c r="F13" s="235"/>
      <c r="G13" s="235"/>
      <c r="H13" s="235"/>
      <c r="I13" s="235"/>
      <c r="J13" s="235"/>
    </row>
  </sheetData>
  <mergeCells count="3">
    <mergeCell ref="D12:J12"/>
    <mergeCell ref="D13:J13"/>
    <mergeCell ref="D10:J10"/>
  </mergeCells>
  <phoneticPr fontId="10" type="noConversion"/>
  <pageMargins left="0.75" right="0.75" top="1" bottom="1" header="0.5" footer="0.5"/>
  <pageSetup paperSize="5" orientation="landscape" r:id="rId1"/>
  <headerFooter alignWithMargins="0">
    <oddHeader>&amp;CToolkit: SaaS Contract Negotiation</oddHeader>
  </headerFooter>
  <drawing r:id="rId2"/>
  <legacyDrawing r:id="rId3"/>
  <oleObjects>
    <mc:AlternateContent xmlns:mc="http://schemas.openxmlformats.org/markup-compatibility/2006">
      <mc:Choice Requires="x14">
        <oleObject progId="Photoshop.Image.9" shapeId="6180" r:id="rId4">
          <objectPr defaultSize="0" autoPict="0" r:id="rId5">
            <anchor moveWithCells="1">
              <from>
                <xdr:col>1</xdr:col>
                <xdr:colOff>0</xdr:colOff>
                <xdr:row>2</xdr:row>
                <xdr:rowOff>0</xdr:rowOff>
              </from>
              <to>
                <xdr:col>3</xdr:col>
                <xdr:colOff>200025</xdr:colOff>
                <xdr:row>4</xdr:row>
                <xdr:rowOff>19050</xdr:rowOff>
              </to>
            </anchor>
          </objectPr>
        </oleObject>
      </mc:Choice>
      <mc:Fallback>
        <oleObject progId="Photoshop.Image.9" shapeId="6180"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154"/>
  <sheetViews>
    <sheetView view="pageBreakPreview" topLeftCell="A94" zoomScale="80" zoomScaleNormal="75" zoomScaleSheetLayoutView="80" workbookViewId="0">
      <selection activeCell="A89" sqref="A89"/>
    </sheetView>
  </sheetViews>
  <sheetFormatPr defaultRowHeight="12.75" x14ac:dyDescent="0.2"/>
  <cols>
    <col min="1" max="1" width="23.42578125" style="1" customWidth="1"/>
    <col min="2" max="2" width="63.42578125" style="30" customWidth="1"/>
    <col min="3" max="3" width="12" style="30" customWidth="1"/>
    <col min="4" max="4" width="8.85546875" style="79" customWidth="1"/>
    <col min="5" max="5" width="106.7109375" style="30" customWidth="1"/>
    <col min="6" max="6" width="13.140625" style="30" customWidth="1"/>
    <col min="7" max="7" width="14.140625" style="30" customWidth="1"/>
    <col min="8" max="8" width="28.85546875" style="11" customWidth="1"/>
    <col min="9" max="9" width="35" style="11" customWidth="1"/>
    <col min="10" max="10" width="31" style="11" customWidth="1"/>
    <col min="11" max="11" width="15.140625" style="11" customWidth="1"/>
    <col min="12" max="12" width="9.42578125" style="11" customWidth="1"/>
    <col min="13" max="16384" width="9.140625" style="11"/>
  </cols>
  <sheetData>
    <row r="1" spans="1:11" s="6" customFormat="1" ht="25.5" customHeight="1" x14ac:dyDescent="0.3">
      <c r="A1" s="19" t="s">
        <v>249</v>
      </c>
      <c r="B1" s="18"/>
      <c r="C1" s="18"/>
      <c r="D1" s="75"/>
      <c r="E1" s="18"/>
      <c r="F1" s="18"/>
      <c r="G1" s="18"/>
      <c r="H1" s="18"/>
      <c r="I1" s="18"/>
      <c r="J1" s="18"/>
      <c r="K1" s="18"/>
    </row>
    <row r="2" spans="1:11" s="20" customFormat="1" x14ac:dyDescent="0.2">
      <c r="A2" s="22" t="s">
        <v>37</v>
      </c>
      <c r="B2" s="21" t="s">
        <v>372</v>
      </c>
      <c r="C2" s="21" t="s">
        <v>33</v>
      </c>
      <c r="D2" s="76"/>
      <c r="E2" s="14"/>
      <c r="F2" s="14"/>
      <c r="G2" s="14"/>
      <c r="H2" s="14"/>
      <c r="I2" s="14"/>
      <c r="J2" s="14"/>
      <c r="K2" s="14"/>
    </row>
    <row r="3" spans="1:11" s="2" customFormat="1" x14ac:dyDescent="0.2">
      <c r="A3" s="262" t="s">
        <v>54</v>
      </c>
      <c r="B3" s="262"/>
      <c r="C3" s="262"/>
      <c r="D3" s="262"/>
      <c r="E3" s="262"/>
      <c r="F3" s="262"/>
      <c r="G3" s="262"/>
      <c r="H3" s="262"/>
      <c r="I3" s="262"/>
      <c r="J3" s="262"/>
      <c r="K3" s="262"/>
    </row>
    <row r="4" spans="1:11" ht="12.75" customHeight="1" x14ac:dyDescent="0.2">
      <c r="A4" s="15"/>
      <c r="B4" s="254" t="s">
        <v>17</v>
      </c>
      <c r="C4" s="254" t="s">
        <v>52</v>
      </c>
      <c r="D4" s="254" t="s">
        <v>285</v>
      </c>
      <c r="E4" s="71"/>
      <c r="F4" s="254" t="s">
        <v>28</v>
      </c>
      <c r="G4" s="254" t="s">
        <v>51</v>
      </c>
      <c r="H4" s="70" t="s">
        <v>243</v>
      </c>
      <c r="I4" s="52" t="s">
        <v>3</v>
      </c>
      <c r="J4" s="52" t="s">
        <v>70</v>
      </c>
      <c r="K4" s="258" t="s">
        <v>48</v>
      </c>
    </row>
    <row r="5" spans="1:11" ht="29.25" customHeight="1" x14ac:dyDescent="0.2">
      <c r="A5" s="16" t="s">
        <v>21</v>
      </c>
      <c r="B5" s="255"/>
      <c r="C5" s="255"/>
      <c r="D5" s="255"/>
      <c r="E5" s="72" t="s">
        <v>286</v>
      </c>
      <c r="F5" s="255"/>
      <c r="G5" s="255"/>
      <c r="H5" s="17">
        <v>0</v>
      </c>
      <c r="I5" s="17">
        <v>1</v>
      </c>
      <c r="J5" s="17">
        <v>2</v>
      </c>
      <c r="K5" s="258"/>
    </row>
    <row r="6" spans="1:11" ht="51" x14ac:dyDescent="0.2">
      <c r="A6" s="7" t="s">
        <v>96</v>
      </c>
      <c r="B6" s="8" t="s">
        <v>97</v>
      </c>
      <c r="C6" s="28">
        <v>1</v>
      </c>
      <c r="D6" s="28"/>
      <c r="E6" s="28"/>
      <c r="F6" s="28"/>
      <c r="G6" s="28"/>
      <c r="H6" s="8" t="s">
        <v>236</v>
      </c>
      <c r="I6" s="8" t="s">
        <v>237</v>
      </c>
      <c r="J6" s="8" t="s">
        <v>98</v>
      </c>
      <c r="K6" s="8" t="s">
        <v>86</v>
      </c>
    </row>
    <row r="7" spans="1:11" ht="38.25" x14ac:dyDescent="0.2">
      <c r="A7" s="7" t="s">
        <v>99</v>
      </c>
      <c r="B7" s="12" t="s">
        <v>100</v>
      </c>
      <c r="C7" s="28">
        <v>1</v>
      </c>
      <c r="D7" s="28"/>
      <c r="E7" s="28"/>
      <c r="F7" s="28"/>
      <c r="G7" s="28"/>
      <c r="H7" s="8" t="s">
        <v>4</v>
      </c>
      <c r="I7" s="8" t="s">
        <v>71</v>
      </c>
      <c r="J7" s="8" t="s">
        <v>72</v>
      </c>
      <c r="K7" s="8" t="s">
        <v>87</v>
      </c>
    </row>
    <row r="8" spans="1:11" ht="79.5" customHeight="1" x14ac:dyDescent="0.2">
      <c r="A8" s="7" t="s">
        <v>101</v>
      </c>
      <c r="B8" s="12" t="s">
        <v>73</v>
      </c>
      <c r="C8" s="28">
        <v>1</v>
      </c>
      <c r="D8" s="28"/>
      <c r="E8" s="28"/>
      <c r="F8" s="28"/>
      <c r="G8" s="28"/>
      <c r="H8" s="8" t="s">
        <v>102</v>
      </c>
      <c r="I8" s="8" t="s">
        <v>103</v>
      </c>
      <c r="J8" s="8" t="s">
        <v>88</v>
      </c>
      <c r="K8" s="8" t="s">
        <v>87</v>
      </c>
    </row>
    <row r="9" spans="1:11" ht="63.75" x14ac:dyDescent="0.2">
      <c r="A9" s="7" t="s">
        <v>104</v>
      </c>
      <c r="B9" s="12" t="s">
        <v>271</v>
      </c>
      <c r="C9" s="28">
        <v>1</v>
      </c>
      <c r="D9" s="28"/>
      <c r="E9" s="28"/>
      <c r="F9" s="28"/>
      <c r="G9" s="28"/>
      <c r="H9" s="8" t="s">
        <v>105</v>
      </c>
      <c r="I9" s="8" t="s">
        <v>106</v>
      </c>
      <c r="J9" s="8" t="s">
        <v>107</v>
      </c>
      <c r="K9" s="8" t="s">
        <v>87</v>
      </c>
    </row>
    <row r="10" spans="1:11" ht="51" x14ac:dyDescent="0.2">
      <c r="A10" s="26" t="s">
        <v>108</v>
      </c>
      <c r="B10" s="8" t="s">
        <v>250</v>
      </c>
      <c r="C10" s="28">
        <v>1</v>
      </c>
      <c r="D10" s="28"/>
      <c r="E10" s="28"/>
      <c r="F10" s="28"/>
      <c r="G10" s="28"/>
      <c r="H10" s="8" t="s">
        <v>109</v>
      </c>
      <c r="I10" s="8" t="s">
        <v>110</v>
      </c>
      <c r="J10" s="8" t="s">
        <v>74</v>
      </c>
      <c r="K10" s="8" t="s">
        <v>86</v>
      </c>
    </row>
    <row r="11" spans="1:11" ht="38.25" x14ac:dyDescent="0.2">
      <c r="A11" s="27" t="s">
        <v>5</v>
      </c>
      <c r="B11" s="24" t="s">
        <v>111</v>
      </c>
      <c r="C11" s="28">
        <v>1</v>
      </c>
      <c r="D11" s="77"/>
      <c r="E11" s="32"/>
      <c r="F11" s="28"/>
      <c r="G11" s="28"/>
      <c r="H11" s="8" t="s">
        <v>112</v>
      </c>
      <c r="I11" s="8" t="s">
        <v>113</v>
      </c>
      <c r="J11" s="8" t="s">
        <v>114</v>
      </c>
      <c r="K11" s="8" t="s">
        <v>86</v>
      </c>
    </row>
    <row r="12" spans="1:11" ht="51.75" thickBot="1" x14ac:dyDescent="0.25">
      <c r="A12" s="27" t="s">
        <v>6</v>
      </c>
      <c r="B12" s="24" t="s">
        <v>115</v>
      </c>
      <c r="C12" s="28">
        <v>1</v>
      </c>
      <c r="D12" s="77"/>
      <c r="E12" s="32"/>
      <c r="F12" s="28"/>
      <c r="G12" s="28"/>
      <c r="H12" s="8" t="s">
        <v>38</v>
      </c>
      <c r="I12" s="8" t="s">
        <v>39</v>
      </c>
      <c r="J12" s="8" t="s">
        <v>7</v>
      </c>
      <c r="K12" s="8" t="s">
        <v>86</v>
      </c>
    </row>
    <row r="13" spans="1:11" s="38" customFormat="1" ht="29.25" customHeight="1" thickBot="1" x14ac:dyDescent="0.25">
      <c r="A13" s="33"/>
      <c r="B13" s="35" t="s">
        <v>59</v>
      </c>
      <c r="C13" s="36">
        <f>SUM(C6:C12)</f>
        <v>7</v>
      </c>
      <c r="D13" s="78"/>
      <c r="E13" s="37"/>
      <c r="F13" s="37"/>
      <c r="G13" s="69">
        <f>SUM(G6:G12)</f>
        <v>0</v>
      </c>
      <c r="H13" s="263" t="s">
        <v>248</v>
      </c>
      <c r="I13" s="264"/>
      <c r="J13" s="264"/>
      <c r="K13" s="265"/>
    </row>
    <row r="14" spans="1:11" ht="16.5" customHeight="1" x14ac:dyDescent="0.2">
      <c r="A14" s="33"/>
      <c r="B14" s="39" t="s">
        <v>116</v>
      </c>
      <c r="C14" s="40">
        <f>(G13-C13)/C13</f>
        <v>-1</v>
      </c>
      <c r="H14" s="34"/>
      <c r="I14" s="34"/>
      <c r="J14" s="34"/>
      <c r="K14" s="34"/>
    </row>
    <row r="16" spans="1:11" s="23" customFormat="1" x14ac:dyDescent="0.2">
      <c r="A16" s="262" t="s">
        <v>53</v>
      </c>
      <c r="B16" s="262"/>
      <c r="C16" s="262"/>
      <c r="D16" s="262"/>
      <c r="E16" s="262"/>
      <c r="F16" s="262"/>
      <c r="G16" s="262"/>
      <c r="H16" s="262"/>
      <c r="I16" s="262"/>
      <c r="J16" s="262"/>
      <c r="K16" s="262"/>
    </row>
    <row r="17" spans="1:11" ht="12.75" customHeight="1" x14ac:dyDescent="0.2">
      <c r="A17" s="15"/>
      <c r="B17" s="254" t="s">
        <v>17</v>
      </c>
      <c r="C17" s="254" t="s">
        <v>52</v>
      </c>
      <c r="D17" s="254" t="s">
        <v>285</v>
      </c>
      <c r="E17" s="71"/>
      <c r="F17" s="254" t="s">
        <v>28</v>
      </c>
      <c r="G17" s="254" t="s">
        <v>51</v>
      </c>
      <c r="H17" s="70" t="s">
        <v>243</v>
      </c>
      <c r="I17" s="52" t="s">
        <v>3</v>
      </c>
      <c r="J17" s="52" t="s">
        <v>70</v>
      </c>
      <c r="K17" s="258" t="s">
        <v>48</v>
      </c>
    </row>
    <row r="18" spans="1:11" ht="33" customHeight="1" x14ac:dyDescent="0.2">
      <c r="A18" s="16" t="s">
        <v>21</v>
      </c>
      <c r="B18" s="255"/>
      <c r="C18" s="255"/>
      <c r="D18" s="255"/>
      <c r="E18" s="72" t="s">
        <v>286</v>
      </c>
      <c r="F18" s="255"/>
      <c r="G18" s="255"/>
      <c r="H18" s="17">
        <v>0</v>
      </c>
      <c r="I18" s="17">
        <v>1</v>
      </c>
      <c r="J18" s="17">
        <v>2</v>
      </c>
      <c r="K18" s="258"/>
    </row>
    <row r="19" spans="1:11" ht="63.75" x14ac:dyDescent="0.2">
      <c r="A19" s="9" t="s">
        <v>8</v>
      </c>
      <c r="B19" s="10" t="s">
        <v>117</v>
      </c>
      <c r="C19" s="28">
        <v>1</v>
      </c>
      <c r="D19" s="28"/>
      <c r="E19" s="28"/>
      <c r="F19" s="28"/>
      <c r="G19" s="28"/>
      <c r="H19" s="8" t="s">
        <v>118</v>
      </c>
      <c r="I19" s="8" t="s">
        <v>75</v>
      </c>
      <c r="J19" s="8" t="s">
        <v>119</v>
      </c>
      <c r="K19" s="8" t="s">
        <v>86</v>
      </c>
    </row>
    <row r="20" spans="1:11" ht="76.5" customHeight="1" x14ac:dyDescent="0.2">
      <c r="A20" s="9" t="s">
        <v>9</v>
      </c>
      <c r="B20" s="10" t="s">
        <v>120</v>
      </c>
      <c r="C20" s="28">
        <v>1</v>
      </c>
      <c r="D20" s="28"/>
      <c r="E20" s="28"/>
      <c r="F20" s="28"/>
      <c r="G20" s="28"/>
      <c r="H20" s="8" t="s">
        <v>121</v>
      </c>
      <c r="I20" s="8" t="s">
        <v>122</v>
      </c>
      <c r="J20" s="8" t="s">
        <v>123</v>
      </c>
      <c r="K20" s="8" t="s">
        <v>89</v>
      </c>
    </row>
    <row r="21" spans="1:11" ht="76.5" x14ac:dyDescent="0.2">
      <c r="A21" s="9" t="s">
        <v>10</v>
      </c>
      <c r="B21" s="10" t="s">
        <v>124</v>
      </c>
      <c r="C21" s="28">
        <v>1</v>
      </c>
      <c r="D21" s="28"/>
      <c r="E21" s="28"/>
      <c r="F21" s="28"/>
      <c r="G21" s="28"/>
      <c r="H21" s="8" t="s">
        <v>11</v>
      </c>
      <c r="I21" s="8" t="s">
        <v>30</v>
      </c>
      <c r="J21" s="8" t="s">
        <v>125</v>
      </c>
      <c r="K21" s="8" t="s">
        <v>89</v>
      </c>
    </row>
    <row r="22" spans="1:11" ht="121.5" customHeight="1" thickBot="1" x14ac:dyDescent="0.25">
      <c r="A22" s="9" t="s">
        <v>40</v>
      </c>
      <c r="B22" s="10" t="s">
        <v>251</v>
      </c>
      <c r="C22" s="28">
        <v>1</v>
      </c>
      <c r="D22" s="28"/>
      <c r="E22" s="28"/>
      <c r="F22" s="28"/>
      <c r="G22" s="28"/>
      <c r="H22" s="8" t="s">
        <v>41</v>
      </c>
      <c r="I22" s="8" t="s">
        <v>126</v>
      </c>
      <c r="J22" s="8" t="s">
        <v>127</v>
      </c>
      <c r="K22" s="8" t="s">
        <v>87</v>
      </c>
    </row>
    <row r="23" spans="1:11" s="38" customFormat="1" ht="16.5" customHeight="1" thickBot="1" x14ac:dyDescent="0.25">
      <c r="A23" s="33"/>
      <c r="B23" s="35" t="s">
        <v>60</v>
      </c>
      <c r="C23" s="36">
        <f>SUM(C19:C22)</f>
        <v>4</v>
      </c>
      <c r="D23" s="78"/>
      <c r="E23" s="37"/>
      <c r="F23" s="37"/>
      <c r="G23" s="29">
        <f>SUM(G19:G22)</f>
        <v>0</v>
      </c>
      <c r="H23" s="263" t="s">
        <v>247</v>
      </c>
      <c r="I23" s="264"/>
      <c r="J23" s="264"/>
      <c r="K23" s="265"/>
    </row>
    <row r="24" spans="1:11" ht="16.5" customHeight="1" x14ac:dyDescent="0.2">
      <c r="A24" s="33"/>
      <c r="B24" s="39" t="s">
        <v>116</v>
      </c>
      <c r="C24" s="40">
        <f>(G23-C23)/C23</f>
        <v>-1</v>
      </c>
      <c r="H24" s="34"/>
      <c r="I24" s="34"/>
      <c r="J24" s="34"/>
      <c r="K24" s="34"/>
    </row>
    <row r="26" spans="1:11" s="2" customFormat="1" x14ac:dyDescent="0.2">
      <c r="A26" s="262" t="s">
        <v>18</v>
      </c>
      <c r="B26" s="262"/>
      <c r="C26" s="262"/>
      <c r="D26" s="262"/>
      <c r="E26" s="262"/>
      <c r="F26" s="262"/>
      <c r="G26" s="262"/>
      <c r="H26" s="262"/>
      <c r="I26" s="262"/>
      <c r="J26" s="262"/>
      <c r="K26" s="262"/>
    </row>
    <row r="27" spans="1:11" ht="32.25" customHeight="1" x14ac:dyDescent="0.2">
      <c r="A27" s="15"/>
      <c r="B27" s="254" t="s">
        <v>17</v>
      </c>
      <c r="C27" s="254" t="s">
        <v>52</v>
      </c>
      <c r="D27" s="254" t="s">
        <v>285</v>
      </c>
      <c r="E27" s="71"/>
      <c r="F27" s="254" t="s">
        <v>28</v>
      </c>
      <c r="G27" s="254" t="s">
        <v>51</v>
      </c>
      <c r="H27" s="70" t="s">
        <v>243</v>
      </c>
      <c r="I27" s="52" t="s">
        <v>3</v>
      </c>
      <c r="J27" s="52" t="s">
        <v>70</v>
      </c>
      <c r="K27" s="258" t="s">
        <v>49</v>
      </c>
    </row>
    <row r="28" spans="1:11" ht="26.25" customHeight="1" x14ac:dyDescent="0.2">
      <c r="A28" s="16" t="s">
        <v>21</v>
      </c>
      <c r="B28" s="255"/>
      <c r="C28" s="255"/>
      <c r="D28" s="255"/>
      <c r="E28" s="72" t="s">
        <v>286</v>
      </c>
      <c r="F28" s="255"/>
      <c r="G28" s="255"/>
      <c r="H28" s="17">
        <v>0</v>
      </c>
      <c r="I28" s="17">
        <v>1</v>
      </c>
      <c r="J28" s="17">
        <v>2</v>
      </c>
      <c r="K28" s="258"/>
    </row>
    <row r="29" spans="1:11" s="74" customFormat="1" ht="102" customHeight="1" x14ac:dyDescent="0.2">
      <c r="A29" s="240" t="s">
        <v>31</v>
      </c>
      <c r="B29" s="243" t="s">
        <v>252</v>
      </c>
      <c r="C29" s="246">
        <v>1</v>
      </c>
      <c r="D29" s="28" t="s">
        <v>290</v>
      </c>
      <c r="E29" s="73" t="s">
        <v>289</v>
      </c>
      <c r="F29" s="246"/>
      <c r="G29" s="246"/>
      <c r="H29" s="237" t="s">
        <v>15</v>
      </c>
      <c r="I29" s="237" t="s">
        <v>128</v>
      </c>
      <c r="J29" s="237" t="s">
        <v>129</v>
      </c>
      <c r="K29" s="237" t="s">
        <v>87</v>
      </c>
    </row>
    <row r="30" spans="1:11" s="74" customFormat="1" ht="67.5" customHeight="1" x14ac:dyDescent="0.2">
      <c r="A30" s="241"/>
      <c r="B30" s="244"/>
      <c r="C30" s="247"/>
      <c r="D30" s="28" t="s">
        <v>318</v>
      </c>
      <c r="E30" s="73" t="s">
        <v>319</v>
      </c>
      <c r="F30" s="247"/>
      <c r="G30" s="247"/>
      <c r="H30" s="238"/>
      <c r="I30" s="238"/>
      <c r="J30" s="238"/>
      <c r="K30" s="238"/>
    </row>
    <row r="31" spans="1:11" s="74" customFormat="1" ht="58.5" customHeight="1" x14ac:dyDescent="0.2">
      <c r="A31" s="241"/>
      <c r="B31" s="244"/>
      <c r="C31" s="247"/>
      <c r="D31" s="28">
        <v>7</v>
      </c>
      <c r="E31" s="73" t="s">
        <v>327</v>
      </c>
      <c r="F31" s="247"/>
      <c r="G31" s="247"/>
      <c r="H31" s="238"/>
      <c r="I31" s="238"/>
      <c r="J31" s="238"/>
      <c r="K31" s="238"/>
    </row>
    <row r="32" spans="1:11" s="74" customFormat="1" ht="33" customHeight="1" x14ac:dyDescent="0.2">
      <c r="A32" s="242"/>
      <c r="B32" s="245"/>
      <c r="C32" s="248"/>
      <c r="D32" s="28">
        <v>8</v>
      </c>
      <c r="E32" s="73" t="s">
        <v>328</v>
      </c>
      <c r="F32" s="248"/>
      <c r="G32" s="248"/>
      <c r="H32" s="239"/>
      <c r="I32" s="239"/>
      <c r="J32" s="239"/>
      <c r="K32" s="239"/>
    </row>
    <row r="33" spans="1:11" s="54" customFormat="1" ht="102" customHeight="1" x14ac:dyDescent="0.2">
      <c r="A33" s="240" t="s">
        <v>32</v>
      </c>
      <c r="B33" s="243" t="s">
        <v>253</v>
      </c>
      <c r="C33" s="246">
        <v>1</v>
      </c>
      <c r="D33" s="28" t="s">
        <v>291</v>
      </c>
      <c r="E33" s="73" t="s">
        <v>289</v>
      </c>
      <c r="F33" s="246"/>
      <c r="G33" s="246"/>
      <c r="H33" s="237" t="s">
        <v>76</v>
      </c>
      <c r="I33" s="237" t="s">
        <v>238</v>
      </c>
      <c r="J33" s="237" t="s">
        <v>130</v>
      </c>
      <c r="K33" s="237" t="s">
        <v>86</v>
      </c>
    </row>
    <row r="34" spans="1:11" s="54" customFormat="1" ht="76.5" x14ac:dyDescent="0.2">
      <c r="A34" s="241"/>
      <c r="B34" s="244"/>
      <c r="C34" s="247"/>
      <c r="D34" s="28" t="s">
        <v>302</v>
      </c>
      <c r="E34" s="73" t="s">
        <v>303</v>
      </c>
      <c r="F34" s="247"/>
      <c r="G34" s="247"/>
      <c r="H34" s="238"/>
      <c r="I34" s="238"/>
      <c r="J34" s="238"/>
      <c r="K34" s="238"/>
    </row>
    <row r="35" spans="1:11" s="54" customFormat="1" ht="25.5" x14ac:dyDescent="0.2">
      <c r="A35" s="241"/>
      <c r="B35" s="244"/>
      <c r="C35" s="247"/>
      <c r="D35" s="28" t="s">
        <v>340</v>
      </c>
      <c r="E35" s="73" t="s">
        <v>352</v>
      </c>
      <c r="F35" s="247"/>
      <c r="G35" s="247"/>
      <c r="H35" s="238"/>
      <c r="I35" s="238"/>
      <c r="J35" s="238"/>
      <c r="K35" s="238"/>
    </row>
    <row r="36" spans="1:11" s="54" customFormat="1" x14ac:dyDescent="0.2">
      <c r="A36" s="241"/>
      <c r="B36" s="244"/>
      <c r="C36" s="247"/>
      <c r="D36" s="28" t="s">
        <v>341</v>
      </c>
      <c r="E36" s="73" t="s">
        <v>353</v>
      </c>
      <c r="F36" s="247"/>
      <c r="G36" s="247"/>
      <c r="H36" s="238"/>
      <c r="I36" s="238"/>
      <c r="J36" s="238"/>
      <c r="K36" s="238"/>
    </row>
    <row r="37" spans="1:11" s="54" customFormat="1" ht="25.5" x14ac:dyDescent="0.2">
      <c r="A37" s="241"/>
      <c r="B37" s="244"/>
      <c r="C37" s="247"/>
      <c r="D37" s="28" t="s">
        <v>342</v>
      </c>
      <c r="E37" s="73" t="s">
        <v>354</v>
      </c>
      <c r="F37" s="247"/>
      <c r="G37" s="247"/>
      <c r="H37" s="238"/>
      <c r="I37" s="238"/>
      <c r="J37" s="238"/>
      <c r="K37" s="238"/>
    </row>
    <row r="38" spans="1:11" s="54" customFormat="1" ht="25.5" x14ac:dyDescent="0.2">
      <c r="A38" s="241"/>
      <c r="B38" s="244"/>
      <c r="C38" s="247"/>
      <c r="D38" s="28" t="s">
        <v>343</v>
      </c>
      <c r="E38" s="73" t="s">
        <v>355</v>
      </c>
      <c r="F38" s="247"/>
      <c r="G38" s="247"/>
      <c r="H38" s="238"/>
      <c r="I38" s="238"/>
      <c r="J38" s="238"/>
      <c r="K38" s="238"/>
    </row>
    <row r="39" spans="1:11" s="54" customFormat="1" ht="25.5" x14ac:dyDescent="0.2">
      <c r="A39" s="241"/>
      <c r="B39" s="244"/>
      <c r="C39" s="247"/>
      <c r="D39" s="28" t="s">
        <v>344</v>
      </c>
      <c r="E39" s="73" t="s">
        <v>354</v>
      </c>
      <c r="F39" s="247"/>
      <c r="G39" s="247"/>
      <c r="H39" s="238"/>
      <c r="I39" s="238"/>
      <c r="J39" s="238"/>
      <c r="K39" s="238"/>
    </row>
    <row r="40" spans="1:11" s="54" customFormat="1" x14ac:dyDescent="0.2">
      <c r="A40" s="241"/>
      <c r="B40" s="244"/>
      <c r="C40" s="247"/>
      <c r="D40" s="28" t="s">
        <v>345</v>
      </c>
      <c r="E40" s="73" t="s">
        <v>356</v>
      </c>
      <c r="F40" s="247"/>
      <c r="G40" s="247"/>
      <c r="H40" s="238"/>
      <c r="I40" s="238"/>
      <c r="J40" s="238"/>
      <c r="K40" s="238"/>
    </row>
    <row r="41" spans="1:11" s="54" customFormat="1" x14ac:dyDescent="0.2">
      <c r="A41" s="241"/>
      <c r="B41" s="244"/>
      <c r="C41" s="247"/>
      <c r="D41" s="28" t="s">
        <v>346</v>
      </c>
      <c r="E41" s="73" t="s">
        <v>356</v>
      </c>
      <c r="F41" s="247"/>
      <c r="G41" s="247"/>
      <c r="H41" s="238"/>
      <c r="I41" s="238"/>
      <c r="J41" s="238"/>
      <c r="K41" s="238"/>
    </row>
    <row r="42" spans="1:11" s="54" customFormat="1" ht="97.5" customHeight="1" x14ac:dyDescent="0.2">
      <c r="A42" s="241"/>
      <c r="B42" s="244"/>
      <c r="C42" s="247"/>
      <c r="D42" s="28" t="s">
        <v>347</v>
      </c>
      <c r="E42" s="73" t="s">
        <v>331</v>
      </c>
      <c r="F42" s="247"/>
      <c r="G42" s="247"/>
      <c r="H42" s="238"/>
      <c r="I42" s="238"/>
      <c r="J42" s="238"/>
      <c r="K42" s="238"/>
    </row>
    <row r="43" spans="1:11" s="54" customFormat="1" ht="99.75" customHeight="1" x14ac:dyDescent="0.2">
      <c r="A43" s="241"/>
      <c r="B43" s="244"/>
      <c r="C43" s="247"/>
      <c r="D43" s="28" t="s">
        <v>348</v>
      </c>
      <c r="E43" s="73" t="s">
        <v>331</v>
      </c>
      <c r="F43" s="247"/>
      <c r="G43" s="247"/>
      <c r="H43" s="238"/>
      <c r="I43" s="238"/>
      <c r="J43" s="238"/>
      <c r="K43" s="238"/>
    </row>
    <row r="44" spans="1:11" s="54" customFormat="1" ht="96" customHeight="1" x14ac:dyDescent="0.2">
      <c r="A44" s="241"/>
      <c r="B44" s="244"/>
      <c r="C44" s="247"/>
      <c r="D44" s="28" t="s">
        <v>349</v>
      </c>
      <c r="E44" s="73" t="s">
        <v>331</v>
      </c>
      <c r="F44" s="247"/>
      <c r="G44" s="247"/>
      <c r="H44" s="238"/>
      <c r="I44" s="238"/>
      <c r="J44" s="238"/>
      <c r="K44" s="238"/>
    </row>
    <row r="45" spans="1:11" s="54" customFormat="1" x14ac:dyDescent="0.2">
      <c r="A45" s="241"/>
      <c r="B45" s="244"/>
      <c r="C45" s="247"/>
      <c r="D45" s="28" t="s">
        <v>350</v>
      </c>
      <c r="E45" s="73" t="s">
        <v>357</v>
      </c>
      <c r="F45" s="247"/>
      <c r="G45" s="247"/>
      <c r="H45" s="238"/>
      <c r="I45" s="238"/>
      <c r="J45" s="238"/>
      <c r="K45" s="238"/>
    </row>
    <row r="46" spans="1:11" s="54" customFormat="1" ht="96.75" customHeight="1" x14ac:dyDescent="0.2">
      <c r="A46" s="241"/>
      <c r="B46" s="244"/>
      <c r="C46" s="247"/>
      <c r="D46" s="28" t="s">
        <v>351</v>
      </c>
      <c r="E46" s="73" t="s">
        <v>331</v>
      </c>
      <c r="F46" s="247"/>
      <c r="G46" s="247"/>
      <c r="H46" s="238"/>
      <c r="I46" s="238"/>
      <c r="J46" s="238"/>
      <c r="K46" s="238"/>
    </row>
    <row r="47" spans="1:11" s="54" customFormat="1" ht="25.5" x14ac:dyDescent="0.2">
      <c r="A47" s="241"/>
      <c r="B47" s="244"/>
      <c r="C47" s="247"/>
      <c r="D47" s="28" t="s">
        <v>359</v>
      </c>
      <c r="E47" s="73" t="s">
        <v>358</v>
      </c>
      <c r="F47" s="247"/>
      <c r="G47" s="247"/>
      <c r="H47" s="238"/>
      <c r="I47" s="238"/>
      <c r="J47" s="238"/>
      <c r="K47" s="238"/>
    </row>
    <row r="48" spans="1:11" s="54" customFormat="1" x14ac:dyDescent="0.2">
      <c r="A48" s="241"/>
      <c r="B48" s="244"/>
      <c r="C48" s="247"/>
      <c r="D48" s="28" t="s">
        <v>360</v>
      </c>
      <c r="E48" s="73" t="s">
        <v>356</v>
      </c>
      <c r="F48" s="247"/>
      <c r="G48" s="247"/>
      <c r="H48" s="238"/>
      <c r="I48" s="238"/>
      <c r="J48" s="238"/>
      <c r="K48" s="238"/>
    </row>
    <row r="49" spans="1:11" s="54" customFormat="1" ht="97.5" customHeight="1" x14ac:dyDescent="0.2">
      <c r="A49" s="241"/>
      <c r="B49" s="244"/>
      <c r="C49" s="247"/>
      <c r="D49" s="28">
        <v>23</v>
      </c>
      <c r="E49" s="73" t="s">
        <v>331</v>
      </c>
      <c r="F49" s="247"/>
      <c r="G49" s="247"/>
      <c r="H49" s="238"/>
      <c r="I49" s="238"/>
      <c r="J49" s="238"/>
      <c r="K49" s="238"/>
    </row>
    <row r="50" spans="1:11" s="54" customFormat="1" ht="81.75" customHeight="1" x14ac:dyDescent="0.2">
      <c r="A50" s="241"/>
      <c r="B50" s="245"/>
      <c r="C50" s="247"/>
      <c r="D50" s="28">
        <v>24</v>
      </c>
      <c r="E50" s="73" t="s">
        <v>361</v>
      </c>
      <c r="F50" s="247"/>
      <c r="G50" s="247"/>
      <c r="H50" s="238"/>
      <c r="I50" s="238"/>
      <c r="J50" s="238"/>
      <c r="K50" s="238"/>
    </row>
    <row r="51" spans="1:11" s="54" customFormat="1" ht="189" customHeight="1" x14ac:dyDescent="0.2">
      <c r="A51" s="9" t="s">
        <v>69</v>
      </c>
      <c r="B51" s="51" t="s">
        <v>77</v>
      </c>
      <c r="C51" s="28">
        <v>1</v>
      </c>
      <c r="D51" s="28">
        <v>1</v>
      </c>
      <c r="E51" s="73" t="s">
        <v>287</v>
      </c>
      <c r="F51" s="28"/>
      <c r="G51" s="28"/>
      <c r="H51" s="8" t="s">
        <v>131</v>
      </c>
      <c r="I51" s="8" t="s">
        <v>132</v>
      </c>
      <c r="J51" s="8" t="s">
        <v>133</v>
      </c>
      <c r="K51" s="8" t="s">
        <v>89</v>
      </c>
    </row>
    <row r="52" spans="1:11" s="43" customFormat="1" ht="111.75" customHeight="1" x14ac:dyDescent="0.2">
      <c r="A52" s="240" t="s">
        <v>46</v>
      </c>
      <c r="B52" s="237" t="s">
        <v>254</v>
      </c>
      <c r="C52" s="246">
        <v>1</v>
      </c>
      <c r="D52" s="28">
        <v>2</v>
      </c>
      <c r="E52" s="73" t="s">
        <v>288</v>
      </c>
      <c r="F52" s="246"/>
      <c r="G52" s="246"/>
      <c r="H52" s="237" t="s">
        <v>47</v>
      </c>
      <c r="I52" s="237" t="s">
        <v>272</v>
      </c>
      <c r="J52" s="237" t="s">
        <v>283</v>
      </c>
      <c r="K52" s="237" t="s">
        <v>86</v>
      </c>
    </row>
    <row r="53" spans="1:11" s="43" customFormat="1" ht="134.25" customHeight="1" x14ac:dyDescent="0.2">
      <c r="A53" s="241"/>
      <c r="B53" s="238"/>
      <c r="C53" s="247"/>
      <c r="D53" s="28" t="s">
        <v>294</v>
      </c>
      <c r="E53" s="73" t="s">
        <v>295</v>
      </c>
      <c r="F53" s="247"/>
      <c r="G53" s="247"/>
      <c r="H53" s="238"/>
      <c r="I53" s="238"/>
      <c r="J53" s="238"/>
      <c r="K53" s="238"/>
    </row>
    <row r="54" spans="1:11" s="43" customFormat="1" ht="152.25" customHeight="1" x14ac:dyDescent="0.2">
      <c r="A54" s="242"/>
      <c r="B54" s="239"/>
      <c r="C54" s="248"/>
      <c r="D54" s="28" t="s">
        <v>296</v>
      </c>
      <c r="E54" s="73" t="s">
        <v>297</v>
      </c>
      <c r="F54" s="248"/>
      <c r="G54" s="248"/>
      <c r="H54" s="239"/>
      <c r="I54" s="239"/>
      <c r="J54" s="239"/>
      <c r="K54" s="239"/>
    </row>
    <row r="55" spans="1:11" s="43" customFormat="1" ht="89.25" x14ac:dyDescent="0.2">
      <c r="A55" s="9" t="s">
        <v>16</v>
      </c>
      <c r="B55" s="10" t="s">
        <v>135</v>
      </c>
      <c r="C55" s="28">
        <v>1</v>
      </c>
      <c r="D55" s="28"/>
      <c r="E55" s="28"/>
      <c r="F55" s="28"/>
      <c r="G55" s="28"/>
      <c r="H55" s="8" t="s">
        <v>79</v>
      </c>
      <c r="I55" s="8" t="s">
        <v>136</v>
      </c>
      <c r="J55" s="8" t="s">
        <v>137</v>
      </c>
      <c r="K55" s="8" t="s">
        <v>89</v>
      </c>
    </row>
    <row r="56" spans="1:11" s="54" customFormat="1" ht="99" customHeight="1" x14ac:dyDescent="0.2">
      <c r="A56" s="259" t="s">
        <v>19</v>
      </c>
      <c r="B56" s="237" t="s">
        <v>80</v>
      </c>
      <c r="C56" s="246">
        <v>1</v>
      </c>
      <c r="D56" s="28" t="s">
        <v>293</v>
      </c>
      <c r="E56" s="73" t="s">
        <v>292</v>
      </c>
      <c r="F56" s="28"/>
      <c r="G56" s="28"/>
      <c r="H56" s="237" t="s">
        <v>27</v>
      </c>
      <c r="I56" s="237" t="s">
        <v>138</v>
      </c>
      <c r="J56" s="237" t="s">
        <v>139</v>
      </c>
      <c r="K56" s="237" t="s">
        <v>87</v>
      </c>
    </row>
    <row r="57" spans="1:11" s="54" customFormat="1" ht="63.75" x14ac:dyDescent="0.2">
      <c r="A57" s="260"/>
      <c r="B57" s="238"/>
      <c r="C57" s="247"/>
      <c r="D57" s="28">
        <v>9</v>
      </c>
      <c r="E57" s="73" t="s">
        <v>329</v>
      </c>
      <c r="F57" s="28"/>
      <c r="G57" s="28"/>
      <c r="H57" s="238"/>
      <c r="I57" s="238"/>
      <c r="J57" s="238"/>
      <c r="K57" s="238"/>
    </row>
    <row r="58" spans="1:11" s="54" customFormat="1" ht="76.5" x14ac:dyDescent="0.2">
      <c r="A58" s="261"/>
      <c r="B58" s="239"/>
      <c r="C58" s="248"/>
      <c r="D58" s="28">
        <v>10</v>
      </c>
      <c r="E58" s="73" t="s">
        <v>330</v>
      </c>
      <c r="F58" s="28"/>
      <c r="G58" s="28"/>
      <c r="H58" s="239"/>
      <c r="I58" s="239"/>
      <c r="J58" s="239"/>
      <c r="K58" s="239"/>
    </row>
    <row r="59" spans="1:11" s="43" customFormat="1" ht="110.25" customHeight="1" x14ac:dyDescent="0.2">
      <c r="A59" s="7" t="s">
        <v>140</v>
      </c>
      <c r="B59" s="8" t="s">
        <v>42</v>
      </c>
      <c r="C59" s="28">
        <v>1</v>
      </c>
      <c r="D59" s="28"/>
      <c r="E59" s="28"/>
      <c r="F59" s="28"/>
      <c r="G59" s="28"/>
      <c r="H59" s="8" t="s">
        <v>141</v>
      </c>
      <c r="I59" s="8" t="s">
        <v>142</v>
      </c>
      <c r="J59" s="8" t="s">
        <v>143</v>
      </c>
      <c r="K59" s="8" t="s">
        <v>87</v>
      </c>
    </row>
    <row r="60" spans="1:11" s="43" customFormat="1" ht="144" customHeight="1" x14ac:dyDescent="0.2">
      <c r="A60" s="7" t="s">
        <v>144</v>
      </c>
      <c r="B60" s="8" t="s">
        <v>255</v>
      </c>
      <c r="C60" s="28">
        <v>1</v>
      </c>
      <c r="D60" s="28"/>
      <c r="E60" s="28"/>
      <c r="F60" s="28"/>
      <c r="G60" s="28"/>
      <c r="H60" s="8" t="s">
        <v>256</v>
      </c>
      <c r="I60" s="8" t="s">
        <v>257</v>
      </c>
      <c r="J60" s="8" t="s">
        <v>258</v>
      </c>
      <c r="K60" s="8" t="s">
        <v>87</v>
      </c>
    </row>
    <row r="61" spans="1:11" s="43" customFormat="1" ht="138.75" customHeight="1" x14ac:dyDescent="0.2">
      <c r="A61" s="9" t="s">
        <v>145</v>
      </c>
      <c r="B61" s="10" t="s">
        <v>146</v>
      </c>
      <c r="C61" s="28">
        <v>1</v>
      </c>
      <c r="D61" s="28" t="s">
        <v>307</v>
      </c>
      <c r="E61" s="73" t="s">
        <v>309</v>
      </c>
      <c r="F61" s="28"/>
      <c r="G61" s="28"/>
      <c r="H61" s="8" t="s">
        <v>20</v>
      </c>
      <c r="I61" s="8" t="s">
        <v>147</v>
      </c>
      <c r="J61" s="8" t="s">
        <v>90</v>
      </c>
      <c r="K61" s="8" t="s">
        <v>89</v>
      </c>
    </row>
    <row r="62" spans="1:11" s="43" customFormat="1" ht="123" customHeight="1" x14ac:dyDescent="0.2">
      <c r="A62" s="7" t="s">
        <v>259</v>
      </c>
      <c r="B62" s="12" t="s">
        <v>260</v>
      </c>
      <c r="C62" s="28">
        <v>1</v>
      </c>
      <c r="D62" s="28"/>
      <c r="E62" s="28"/>
      <c r="F62" s="28"/>
      <c r="G62" s="28"/>
      <c r="H62" s="8" t="s">
        <v>261</v>
      </c>
      <c r="I62" s="8" t="s">
        <v>262</v>
      </c>
      <c r="J62" s="8" t="s">
        <v>263</v>
      </c>
      <c r="K62" s="8" t="s">
        <v>87</v>
      </c>
    </row>
    <row r="63" spans="1:11" s="43" customFormat="1" ht="82.5" customHeight="1" x14ac:dyDescent="0.2">
      <c r="A63" s="7" t="s">
        <v>156</v>
      </c>
      <c r="B63" s="12" t="s">
        <v>264</v>
      </c>
      <c r="C63" s="28">
        <v>1</v>
      </c>
      <c r="D63" s="28"/>
      <c r="E63" s="28"/>
      <c r="F63" s="28"/>
      <c r="G63" s="28"/>
      <c r="H63" s="8" t="s">
        <v>157</v>
      </c>
      <c r="I63" s="8" t="s">
        <v>158</v>
      </c>
      <c r="J63" s="8" t="s">
        <v>159</v>
      </c>
      <c r="K63" s="8" t="s">
        <v>87</v>
      </c>
    </row>
    <row r="64" spans="1:11" s="43" customFormat="1" ht="63.75" x14ac:dyDescent="0.2">
      <c r="A64" s="7" t="s">
        <v>13</v>
      </c>
      <c r="B64" s="12" t="s">
        <v>176</v>
      </c>
      <c r="C64" s="28">
        <v>1</v>
      </c>
      <c r="D64" s="28"/>
      <c r="E64" s="28"/>
      <c r="F64" s="28"/>
      <c r="G64" s="28"/>
      <c r="H64" s="8" t="s">
        <v>34</v>
      </c>
      <c r="I64" s="8" t="s">
        <v>35</v>
      </c>
      <c r="J64" s="8" t="s">
        <v>160</v>
      </c>
      <c r="K64" s="8" t="s">
        <v>87</v>
      </c>
    </row>
    <row r="65" spans="1:11" s="43" customFormat="1" ht="76.5" x14ac:dyDescent="0.2">
      <c r="A65" s="7" t="s">
        <v>14</v>
      </c>
      <c r="B65" s="12" t="s">
        <v>161</v>
      </c>
      <c r="C65" s="28">
        <v>1</v>
      </c>
      <c r="D65" s="28"/>
      <c r="E65" s="28"/>
      <c r="F65" s="28"/>
      <c r="G65" s="28"/>
      <c r="H65" s="8" t="s">
        <v>25</v>
      </c>
      <c r="I65" s="8" t="s">
        <v>162</v>
      </c>
      <c r="J65" s="8" t="s">
        <v>163</v>
      </c>
      <c r="K65" s="8" t="s">
        <v>89</v>
      </c>
    </row>
    <row r="66" spans="1:11" s="43" customFormat="1" ht="126.75" customHeight="1" x14ac:dyDescent="0.2">
      <c r="A66" s="9" t="s">
        <v>26</v>
      </c>
      <c r="B66" s="8" t="s">
        <v>164</v>
      </c>
      <c r="C66" s="28">
        <v>1</v>
      </c>
      <c r="D66" s="28"/>
      <c r="E66" s="28"/>
      <c r="F66" s="28"/>
      <c r="G66" s="28"/>
      <c r="H66" s="8" t="s">
        <v>36</v>
      </c>
      <c r="I66" s="8" t="s">
        <v>165</v>
      </c>
      <c r="J66" s="8" t="s">
        <v>43</v>
      </c>
      <c r="K66" s="8" t="s">
        <v>86</v>
      </c>
    </row>
    <row r="67" spans="1:11" s="43" customFormat="1" ht="193.5" customHeight="1" x14ac:dyDescent="0.2">
      <c r="A67" s="9" t="s">
        <v>166</v>
      </c>
      <c r="B67" s="10" t="s">
        <v>265</v>
      </c>
      <c r="C67" s="28">
        <v>1</v>
      </c>
      <c r="D67" s="28"/>
      <c r="E67" s="28"/>
      <c r="F67" s="28"/>
      <c r="G67" s="28"/>
      <c r="H67" s="8" t="s">
        <v>82</v>
      </c>
      <c r="I67" s="8" t="s">
        <v>167</v>
      </c>
      <c r="J67" s="8" t="s">
        <v>83</v>
      </c>
      <c r="K67" s="8" t="s">
        <v>89</v>
      </c>
    </row>
    <row r="68" spans="1:11" s="43" customFormat="1" ht="139.5" customHeight="1" x14ac:dyDescent="0.2">
      <c r="A68" s="9" t="s">
        <v>50</v>
      </c>
      <c r="B68" s="10" t="s">
        <v>168</v>
      </c>
      <c r="C68" s="28">
        <v>1</v>
      </c>
      <c r="D68" s="28" t="s">
        <v>305</v>
      </c>
      <c r="E68" s="73" t="s">
        <v>304</v>
      </c>
      <c r="F68" s="28"/>
      <c r="G68" s="28"/>
      <c r="H68" s="8" t="s">
        <v>84</v>
      </c>
      <c r="I68" s="8" t="s">
        <v>169</v>
      </c>
      <c r="J68" s="8" t="s">
        <v>170</v>
      </c>
      <c r="K68" s="8" t="s">
        <v>86</v>
      </c>
    </row>
    <row r="69" spans="1:11" s="43" customFormat="1" ht="119.25" customHeight="1" thickBot="1" x14ac:dyDescent="0.25">
      <c r="A69" s="9" t="s">
        <v>171</v>
      </c>
      <c r="B69" s="10" t="s">
        <v>266</v>
      </c>
      <c r="C69" s="28">
        <v>1</v>
      </c>
      <c r="D69" s="28"/>
      <c r="E69" s="28"/>
      <c r="F69" s="28"/>
      <c r="G69" s="28"/>
      <c r="H69" s="8" t="s">
        <v>44</v>
      </c>
      <c r="I69" s="8" t="s">
        <v>172</v>
      </c>
      <c r="J69" s="8" t="s">
        <v>173</v>
      </c>
      <c r="K69" s="8" t="s">
        <v>89</v>
      </c>
    </row>
    <row r="70" spans="1:11" s="43" customFormat="1" ht="15.75" customHeight="1" thickBot="1" x14ac:dyDescent="0.25">
      <c r="A70" s="33"/>
      <c r="B70" s="35" t="s">
        <v>60</v>
      </c>
      <c r="C70" s="36">
        <f>SUM(C29:C69)</f>
        <v>17</v>
      </c>
      <c r="D70" s="78"/>
      <c r="E70" s="37"/>
      <c r="F70" s="37"/>
      <c r="G70" s="29">
        <f>SUM(G29:G69)</f>
        <v>0</v>
      </c>
      <c r="H70" s="263" t="s">
        <v>246</v>
      </c>
      <c r="I70" s="264"/>
      <c r="J70" s="264"/>
      <c r="K70" s="265"/>
    </row>
    <row r="71" spans="1:11" s="43" customFormat="1" ht="15.75" customHeight="1" x14ac:dyDescent="0.2">
      <c r="A71" s="33"/>
      <c r="B71" s="39" t="s">
        <v>116</v>
      </c>
      <c r="C71" s="40">
        <f>(G70-C70)/C70</f>
        <v>-1</v>
      </c>
      <c r="D71" s="79"/>
      <c r="E71" s="30"/>
      <c r="F71" s="30"/>
      <c r="G71" s="30"/>
      <c r="H71" s="34"/>
      <c r="I71" s="34"/>
      <c r="J71" s="34"/>
      <c r="K71" s="34"/>
    </row>
    <row r="72" spans="1:11" s="43" customFormat="1" ht="15.75" customHeight="1" x14ac:dyDescent="0.2">
      <c r="A72" s="1"/>
      <c r="B72" s="30"/>
      <c r="C72" s="30"/>
      <c r="D72" s="79"/>
      <c r="E72" s="30"/>
      <c r="F72" s="30"/>
      <c r="G72" s="30"/>
      <c r="H72" s="11"/>
      <c r="I72" s="11"/>
      <c r="J72" s="11"/>
      <c r="K72" s="11"/>
    </row>
    <row r="73" spans="1:11" s="43" customFormat="1" ht="24.75" customHeight="1" x14ac:dyDescent="0.2">
      <c r="A73" s="262" t="s">
        <v>178</v>
      </c>
      <c r="B73" s="262"/>
      <c r="C73" s="262"/>
      <c r="D73" s="262"/>
      <c r="E73" s="262"/>
      <c r="F73" s="262"/>
      <c r="G73" s="262"/>
      <c r="H73" s="262"/>
      <c r="I73" s="262"/>
      <c r="J73" s="262"/>
      <c r="K73" s="262"/>
    </row>
    <row r="74" spans="1:11" s="43" customFormat="1" ht="19.5" customHeight="1" x14ac:dyDescent="0.2">
      <c r="A74" s="67"/>
      <c r="B74" s="256" t="s">
        <v>17</v>
      </c>
      <c r="C74" s="256" t="s">
        <v>52</v>
      </c>
      <c r="D74" s="254" t="s">
        <v>285</v>
      </c>
      <c r="E74" s="71"/>
      <c r="F74" s="256" t="s">
        <v>28</v>
      </c>
      <c r="G74" s="256" t="s">
        <v>51</v>
      </c>
      <c r="H74" s="66" t="s">
        <v>175</v>
      </c>
      <c r="I74" s="66" t="s">
        <v>3</v>
      </c>
      <c r="J74" s="66" t="s">
        <v>70</v>
      </c>
      <c r="K74" s="258" t="s">
        <v>49</v>
      </c>
    </row>
    <row r="75" spans="1:11" s="43" customFormat="1" ht="24" customHeight="1" x14ac:dyDescent="0.2">
      <c r="A75" s="68" t="s">
        <v>21</v>
      </c>
      <c r="B75" s="257"/>
      <c r="C75" s="257"/>
      <c r="D75" s="255"/>
      <c r="E75" s="72" t="s">
        <v>286</v>
      </c>
      <c r="F75" s="257"/>
      <c r="G75" s="257"/>
      <c r="H75" s="17">
        <v>0</v>
      </c>
      <c r="I75" s="17">
        <v>1</v>
      </c>
      <c r="J75" s="17">
        <v>2</v>
      </c>
      <c r="K75" s="258"/>
    </row>
    <row r="76" spans="1:11" s="43" customFormat="1" ht="409.5" customHeight="1" x14ac:dyDescent="0.2">
      <c r="A76" s="7" t="s">
        <v>78</v>
      </c>
      <c r="B76" s="13" t="s">
        <v>267</v>
      </c>
      <c r="C76" s="50">
        <v>1</v>
      </c>
      <c r="D76" s="50" t="s">
        <v>312</v>
      </c>
      <c r="E76" s="82" t="s">
        <v>311</v>
      </c>
      <c r="F76" s="50"/>
      <c r="G76" s="50"/>
      <c r="H76" s="8" t="s">
        <v>68</v>
      </c>
      <c r="I76" s="8" t="s">
        <v>134</v>
      </c>
      <c r="J76" s="8" t="s">
        <v>284</v>
      </c>
      <c r="K76" s="8" t="s">
        <v>87</v>
      </c>
    </row>
    <row r="77" spans="1:11" s="43" customFormat="1" ht="120" x14ac:dyDescent="0.2">
      <c r="A77" s="7" t="s">
        <v>12</v>
      </c>
      <c r="B77" s="25" t="s">
        <v>268</v>
      </c>
      <c r="C77" s="28">
        <v>1</v>
      </c>
      <c r="D77" s="28"/>
      <c r="E77" s="28"/>
      <c r="F77" s="28"/>
      <c r="G77" s="28"/>
      <c r="H77" s="8" t="s">
        <v>81</v>
      </c>
      <c r="I77" s="8" t="s">
        <v>148</v>
      </c>
      <c r="J77" s="8" t="s">
        <v>149</v>
      </c>
      <c r="K77" s="8" t="s">
        <v>86</v>
      </c>
    </row>
    <row r="78" spans="1:11" s="43" customFormat="1" ht="102" x14ac:dyDescent="0.2">
      <c r="A78" s="7" t="s">
        <v>22</v>
      </c>
      <c r="B78" s="12" t="s">
        <v>150</v>
      </c>
      <c r="C78" s="28">
        <v>1</v>
      </c>
      <c r="D78" s="28"/>
      <c r="E78" s="28"/>
      <c r="F78" s="28"/>
      <c r="G78" s="28"/>
      <c r="H78" s="8" t="s">
        <v>23</v>
      </c>
      <c r="I78" s="8" t="s">
        <v>151</v>
      </c>
      <c r="J78" s="8" t="s">
        <v>152</v>
      </c>
      <c r="K78" s="8" t="s">
        <v>86</v>
      </c>
    </row>
    <row r="79" spans="1:11" s="43" customFormat="1" ht="114.75" x14ac:dyDescent="0.2">
      <c r="A79" s="7" t="s">
        <v>29</v>
      </c>
      <c r="B79" s="12" t="s">
        <v>153</v>
      </c>
      <c r="C79" s="28">
        <v>1</v>
      </c>
      <c r="D79" s="28"/>
      <c r="E79" s="28"/>
      <c r="F79" s="28"/>
      <c r="G79" s="28"/>
      <c r="H79" s="8" t="s">
        <v>24</v>
      </c>
      <c r="I79" s="8" t="s">
        <v>154</v>
      </c>
      <c r="J79" s="8" t="s">
        <v>155</v>
      </c>
      <c r="K79" s="8" t="s">
        <v>87</v>
      </c>
    </row>
    <row r="80" spans="1:11" s="43" customFormat="1" ht="51" x14ac:dyDescent="0.2">
      <c r="A80" s="7" t="s">
        <v>210</v>
      </c>
      <c r="B80" s="12" t="s">
        <v>215</v>
      </c>
      <c r="C80" s="28">
        <v>1</v>
      </c>
      <c r="D80" s="28"/>
      <c r="E80" s="28"/>
      <c r="F80" s="28"/>
      <c r="G80" s="28"/>
      <c r="H80" s="8" t="s">
        <v>216</v>
      </c>
      <c r="I80" s="8" t="s">
        <v>217</v>
      </c>
      <c r="J80" s="8" t="s">
        <v>218</v>
      </c>
      <c r="K80" s="8" t="s">
        <v>86</v>
      </c>
    </row>
    <row r="81" spans="1:11" s="43" customFormat="1" ht="51.75" thickBot="1" x14ac:dyDescent="0.25">
      <c r="A81" s="9" t="s">
        <v>45</v>
      </c>
      <c r="B81" s="10" t="s">
        <v>269</v>
      </c>
      <c r="C81" s="28">
        <v>1</v>
      </c>
      <c r="D81" s="28"/>
      <c r="E81" s="28"/>
      <c r="F81" s="28"/>
      <c r="G81" s="28"/>
      <c r="H81" s="8" t="s">
        <v>91</v>
      </c>
      <c r="I81" s="8" t="s">
        <v>92</v>
      </c>
      <c r="J81" s="8" t="s">
        <v>93</v>
      </c>
      <c r="K81" s="8" t="s">
        <v>89</v>
      </c>
    </row>
    <row r="82" spans="1:11" s="43" customFormat="1" ht="15.75" customHeight="1" thickBot="1" x14ac:dyDescent="0.25">
      <c r="A82" s="33"/>
      <c r="B82" s="35" t="s">
        <v>60</v>
      </c>
      <c r="C82" s="36">
        <f>SUM(C76:C81)</f>
        <v>6</v>
      </c>
      <c r="D82" s="78"/>
      <c r="E82" s="37"/>
      <c r="F82" s="37"/>
      <c r="G82" s="29">
        <f>SUM(G76:G81)</f>
        <v>0</v>
      </c>
      <c r="H82" s="263" t="s">
        <v>245</v>
      </c>
      <c r="I82" s="264"/>
      <c r="J82" s="264"/>
      <c r="K82" s="265"/>
    </row>
    <row r="83" spans="1:11" s="43" customFormat="1" ht="15.75" customHeight="1" x14ac:dyDescent="0.2">
      <c r="A83" s="33"/>
      <c r="B83" s="39" t="s">
        <v>116</v>
      </c>
      <c r="C83" s="40">
        <f>(G82-C82)/C82</f>
        <v>-1</v>
      </c>
      <c r="D83" s="79"/>
      <c r="E83" s="30"/>
      <c r="F83" s="30"/>
      <c r="G83" s="30"/>
      <c r="H83" s="34"/>
      <c r="I83" s="34"/>
      <c r="J83" s="34"/>
      <c r="K83" s="34"/>
    </row>
    <row r="84" spans="1:11" s="43" customFormat="1" ht="12" customHeight="1" x14ac:dyDescent="0.2">
      <c r="A84" s="1"/>
      <c r="B84" s="30"/>
      <c r="C84" s="30"/>
      <c r="D84" s="79"/>
      <c r="E84" s="30"/>
      <c r="F84" s="30"/>
      <c r="G84" s="30"/>
      <c r="H84" s="11"/>
      <c r="I84" s="11"/>
      <c r="J84" s="11"/>
      <c r="K84" s="11"/>
    </row>
    <row r="85" spans="1:11" s="43" customFormat="1" ht="24.75" customHeight="1" x14ac:dyDescent="0.2">
      <c r="A85" s="262" t="s">
        <v>179</v>
      </c>
      <c r="B85" s="262"/>
      <c r="C85" s="262"/>
      <c r="D85" s="262"/>
      <c r="E85" s="262"/>
      <c r="F85" s="262"/>
      <c r="G85" s="262"/>
      <c r="H85" s="262"/>
      <c r="I85" s="262"/>
      <c r="J85" s="262"/>
      <c r="K85" s="262"/>
    </row>
    <row r="86" spans="1:11" s="43" customFormat="1" ht="30.75" customHeight="1" x14ac:dyDescent="0.2">
      <c r="A86" s="67"/>
      <c r="B86" s="256" t="s">
        <v>17</v>
      </c>
      <c r="C86" s="256" t="s">
        <v>52</v>
      </c>
      <c r="D86" s="254" t="s">
        <v>285</v>
      </c>
      <c r="E86" s="71"/>
      <c r="F86" s="256" t="s">
        <v>28</v>
      </c>
      <c r="G86" s="256" t="s">
        <v>51</v>
      </c>
      <c r="H86" s="70" t="s">
        <v>243</v>
      </c>
      <c r="I86" s="66" t="s">
        <v>3</v>
      </c>
      <c r="J86" s="66" t="s">
        <v>70</v>
      </c>
      <c r="K86" s="258" t="s">
        <v>49</v>
      </c>
    </row>
    <row r="87" spans="1:11" s="43" customFormat="1" ht="24" customHeight="1" x14ac:dyDescent="0.2">
      <c r="A87" s="68" t="s">
        <v>21</v>
      </c>
      <c r="B87" s="257"/>
      <c r="C87" s="257"/>
      <c r="D87" s="255"/>
      <c r="E87" s="72" t="s">
        <v>286</v>
      </c>
      <c r="F87" s="257"/>
      <c r="G87" s="257"/>
      <c r="H87" s="17">
        <v>0</v>
      </c>
      <c r="I87" s="17">
        <v>1</v>
      </c>
      <c r="J87" s="17">
        <v>2</v>
      </c>
      <c r="K87" s="258"/>
    </row>
    <row r="88" spans="1:11" s="43" customFormat="1" ht="81.75" customHeight="1" x14ac:dyDescent="0.2">
      <c r="A88" s="9" t="s">
        <v>183</v>
      </c>
      <c r="B88" s="10" t="s">
        <v>270</v>
      </c>
      <c r="C88" s="28">
        <v>1</v>
      </c>
      <c r="D88" s="28">
        <v>1</v>
      </c>
      <c r="E88" s="73" t="s">
        <v>287</v>
      </c>
      <c r="F88" s="28"/>
      <c r="G88" s="28"/>
      <c r="H88" s="8" t="s">
        <v>184</v>
      </c>
      <c r="I88" s="8" t="s">
        <v>185</v>
      </c>
      <c r="J88" s="8" t="s">
        <v>186</v>
      </c>
      <c r="K88" s="8" t="s">
        <v>87</v>
      </c>
    </row>
    <row r="89" spans="1:11" s="43" customFormat="1" ht="61.5" customHeight="1" x14ac:dyDescent="0.2">
      <c r="A89" s="9" t="s">
        <v>187</v>
      </c>
      <c r="B89" s="10" t="s">
        <v>188</v>
      </c>
      <c r="C89" s="28">
        <v>1</v>
      </c>
      <c r="D89" s="28"/>
      <c r="E89" s="28"/>
      <c r="F89" s="28"/>
      <c r="G89" s="28"/>
      <c r="H89" s="8" t="s">
        <v>189</v>
      </c>
      <c r="I89" s="8" t="s">
        <v>190</v>
      </c>
      <c r="J89" s="8" t="s">
        <v>191</v>
      </c>
      <c r="K89" s="8" t="s">
        <v>89</v>
      </c>
    </row>
    <row r="90" spans="1:11" s="43" customFormat="1" ht="51" x14ac:dyDescent="0.2">
      <c r="A90" s="240" t="s">
        <v>193</v>
      </c>
      <c r="B90" s="249" t="s">
        <v>192</v>
      </c>
      <c r="C90" s="246">
        <v>1</v>
      </c>
      <c r="D90" s="28" t="s">
        <v>301</v>
      </c>
      <c r="E90" s="73" t="s">
        <v>300</v>
      </c>
      <c r="F90" s="246"/>
      <c r="G90" s="246"/>
      <c r="H90" s="250" t="s">
        <v>197</v>
      </c>
      <c r="I90" s="250" t="s">
        <v>196</v>
      </c>
      <c r="J90" s="250" t="s">
        <v>195</v>
      </c>
      <c r="K90" s="237" t="s">
        <v>87</v>
      </c>
    </row>
    <row r="91" spans="1:11" s="43" customFormat="1" ht="96.75" customHeight="1" x14ac:dyDescent="0.2">
      <c r="A91" s="241"/>
      <c r="B91" s="244"/>
      <c r="C91" s="247"/>
      <c r="D91" s="28">
        <v>11</v>
      </c>
      <c r="E91" s="73" t="s">
        <v>331</v>
      </c>
      <c r="F91" s="247"/>
      <c r="G91" s="247"/>
      <c r="H91" s="252"/>
      <c r="I91" s="252"/>
      <c r="J91" s="252"/>
      <c r="K91" s="238"/>
    </row>
    <row r="92" spans="1:11" s="43" customFormat="1" ht="57" customHeight="1" x14ac:dyDescent="0.2">
      <c r="A92" s="241"/>
      <c r="B92" s="244"/>
      <c r="C92" s="247"/>
      <c r="D92" s="28">
        <v>12</v>
      </c>
      <c r="E92" s="73" t="s">
        <v>300</v>
      </c>
      <c r="F92" s="247"/>
      <c r="G92" s="247"/>
      <c r="H92" s="252"/>
      <c r="I92" s="252"/>
      <c r="J92" s="252"/>
      <c r="K92" s="238"/>
    </row>
    <row r="93" spans="1:11" s="43" customFormat="1" ht="60.75" customHeight="1" x14ac:dyDescent="0.2">
      <c r="A93" s="242"/>
      <c r="B93" s="245"/>
      <c r="C93" s="248"/>
      <c r="D93" s="28">
        <v>13</v>
      </c>
      <c r="E93" s="73" t="s">
        <v>300</v>
      </c>
      <c r="F93" s="248"/>
      <c r="G93" s="248"/>
      <c r="H93" s="251"/>
      <c r="I93" s="251"/>
      <c r="J93" s="251"/>
      <c r="K93" s="239"/>
    </row>
    <row r="94" spans="1:11" s="43" customFormat="1" ht="265.5" customHeight="1" x14ac:dyDescent="0.2">
      <c r="A94" s="240" t="s">
        <v>194</v>
      </c>
      <c r="B94" s="249" t="s">
        <v>198</v>
      </c>
      <c r="C94" s="246">
        <v>1</v>
      </c>
      <c r="D94" s="28" t="s">
        <v>299</v>
      </c>
      <c r="E94" s="73" t="s">
        <v>298</v>
      </c>
      <c r="F94" s="28"/>
      <c r="G94" s="28"/>
      <c r="H94" s="250" t="s">
        <v>197</v>
      </c>
      <c r="I94" s="250" t="s">
        <v>196</v>
      </c>
      <c r="J94" s="250" t="s">
        <v>195</v>
      </c>
      <c r="K94" s="237" t="s">
        <v>87</v>
      </c>
    </row>
    <row r="95" spans="1:11" s="43" customFormat="1" ht="272.25" customHeight="1" x14ac:dyDescent="0.2">
      <c r="A95" s="242"/>
      <c r="B95" s="245"/>
      <c r="C95" s="248"/>
      <c r="D95" s="28">
        <v>25</v>
      </c>
      <c r="E95" s="73" t="s">
        <v>298</v>
      </c>
      <c r="F95" s="28"/>
      <c r="G95" s="28"/>
      <c r="H95" s="251"/>
      <c r="I95" s="251"/>
      <c r="J95" s="251"/>
      <c r="K95" s="239"/>
    </row>
    <row r="96" spans="1:11" s="43" customFormat="1" ht="51" x14ac:dyDescent="0.2">
      <c r="A96" s="9" t="s">
        <v>180</v>
      </c>
      <c r="B96" s="10" t="s">
        <v>199</v>
      </c>
      <c r="C96" s="28">
        <v>1</v>
      </c>
      <c r="D96" s="28">
        <v>14</v>
      </c>
      <c r="E96" s="73" t="s">
        <v>327</v>
      </c>
      <c r="F96" s="28"/>
      <c r="G96" s="28"/>
      <c r="H96" s="8" t="s">
        <v>200</v>
      </c>
      <c r="I96" s="8" t="s">
        <v>202</v>
      </c>
      <c r="J96" s="8" t="s">
        <v>201</v>
      </c>
      <c r="K96" s="8" t="s">
        <v>89</v>
      </c>
    </row>
    <row r="97" spans="1:11" s="43" customFormat="1" ht="84.75" customHeight="1" x14ac:dyDescent="0.2">
      <c r="A97" s="240" t="s">
        <v>203</v>
      </c>
      <c r="B97" s="243" t="s">
        <v>240</v>
      </c>
      <c r="C97" s="246">
        <v>1</v>
      </c>
      <c r="D97" s="28" t="s">
        <v>313</v>
      </c>
      <c r="E97" s="73" t="s">
        <v>314</v>
      </c>
      <c r="F97" s="246"/>
      <c r="G97" s="246"/>
      <c r="H97" s="237" t="s">
        <v>204</v>
      </c>
      <c r="I97" s="237" t="s">
        <v>205</v>
      </c>
      <c r="J97" s="237" t="s">
        <v>241</v>
      </c>
      <c r="K97" s="237" t="s">
        <v>87</v>
      </c>
    </row>
    <row r="98" spans="1:11" s="43" customFormat="1" ht="42" customHeight="1" x14ac:dyDescent="0.2">
      <c r="A98" s="241"/>
      <c r="B98" s="244"/>
      <c r="C98" s="247"/>
      <c r="D98" s="28">
        <v>4</v>
      </c>
      <c r="E98" s="73" t="s">
        <v>324</v>
      </c>
      <c r="F98" s="247"/>
      <c r="G98" s="247"/>
      <c r="H98" s="238"/>
      <c r="I98" s="238"/>
      <c r="J98" s="238"/>
      <c r="K98" s="238"/>
    </row>
    <row r="99" spans="1:11" s="43" customFormat="1" ht="232.5" customHeight="1" x14ac:dyDescent="0.2">
      <c r="A99" s="241"/>
      <c r="B99" s="244"/>
      <c r="C99" s="247"/>
      <c r="D99" s="28">
        <v>15</v>
      </c>
      <c r="E99" s="73" t="s">
        <v>332</v>
      </c>
      <c r="F99" s="247"/>
      <c r="G99" s="247"/>
      <c r="H99" s="238"/>
      <c r="I99" s="238"/>
      <c r="J99" s="238"/>
      <c r="K99" s="238"/>
    </row>
    <row r="100" spans="1:11" s="43" customFormat="1" x14ac:dyDescent="0.2">
      <c r="A100" s="241"/>
      <c r="B100" s="244"/>
      <c r="C100" s="247"/>
      <c r="D100" s="28" t="s">
        <v>362</v>
      </c>
      <c r="E100" s="73" t="s">
        <v>369</v>
      </c>
      <c r="F100" s="247"/>
      <c r="G100" s="247"/>
      <c r="H100" s="238"/>
      <c r="I100" s="238"/>
      <c r="J100" s="238"/>
      <c r="K100" s="238"/>
    </row>
    <row r="101" spans="1:11" s="43" customFormat="1" x14ac:dyDescent="0.2">
      <c r="A101" s="241"/>
      <c r="B101" s="244"/>
      <c r="C101" s="247"/>
      <c r="D101" s="28" t="s">
        <v>363</v>
      </c>
      <c r="E101" s="73" t="s">
        <v>369</v>
      </c>
      <c r="F101" s="247"/>
      <c r="G101" s="247"/>
      <c r="H101" s="238"/>
      <c r="I101" s="238"/>
      <c r="J101" s="238"/>
      <c r="K101" s="238"/>
    </row>
    <row r="102" spans="1:11" s="43" customFormat="1" x14ac:dyDescent="0.2">
      <c r="A102" s="241"/>
      <c r="B102" s="244"/>
      <c r="C102" s="247"/>
      <c r="D102" s="28" t="s">
        <v>364</v>
      </c>
      <c r="E102" s="73" t="s">
        <v>369</v>
      </c>
      <c r="F102" s="247"/>
      <c r="G102" s="247"/>
      <c r="H102" s="238"/>
      <c r="I102" s="238"/>
      <c r="J102" s="238"/>
      <c r="K102" s="238"/>
    </row>
    <row r="103" spans="1:11" s="43" customFormat="1" x14ac:dyDescent="0.2">
      <c r="A103" s="241"/>
      <c r="B103" s="244"/>
      <c r="C103" s="247"/>
      <c r="D103" s="28" t="s">
        <v>365</v>
      </c>
      <c r="E103" s="73" t="s">
        <v>369</v>
      </c>
      <c r="F103" s="247"/>
      <c r="G103" s="247"/>
      <c r="H103" s="238"/>
      <c r="I103" s="238"/>
      <c r="J103" s="238"/>
      <c r="K103" s="238"/>
    </row>
    <row r="104" spans="1:11" s="43" customFormat="1" x14ac:dyDescent="0.2">
      <c r="A104" s="241"/>
      <c r="B104" s="244"/>
      <c r="C104" s="247"/>
      <c r="D104" s="28" t="s">
        <v>366</v>
      </c>
      <c r="E104" s="73" t="s">
        <v>369</v>
      </c>
      <c r="F104" s="247"/>
      <c r="G104" s="247"/>
      <c r="H104" s="238"/>
      <c r="I104" s="238"/>
      <c r="J104" s="238"/>
      <c r="K104" s="238"/>
    </row>
    <row r="105" spans="1:11" s="43" customFormat="1" x14ac:dyDescent="0.2">
      <c r="A105" s="241"/>
      <c r="B105" s="244"/>
      <c r="C105" s="247"/>
      <c r="D105" s="28" t="s">
        <v>367</v>
      </c>
      <c r="E105" s="73" t="s">
        <v>369</v>
      </c>
      <c r="F105" s="247"/>
      <c r="G105" s="247"/>
      <c r="H105" s="238"/>
      <c r="I105" s="238"/>
      <c r="J105" s="238"/>
      <c r="K105" s="238"/>
    </row>
    <row r="106" spans="1:11" s="43" customFormat="1" x14ac:dyDescent="0.2">
      <c r="A106" s="242"/>
      <c r="B106" s="245"/>
      <c r="C106" s="248"/>
      <c r="D106" s="28" t="s">
        <v>368</v>
      </c>
      <c r="E106" s="73" t="s">
        <v>369</v>
      </c>
      <c r="F106" s="248"/>
      <c r="G106" s="248"/>
      <c r="H106" s="239"/>
      <c r="I106" s="239"/>
      <c r="J106" s="239"/>
      <c r="K106" s="239"/>
    </row>
    <row r="107" spans="1:11" s="43" customFormat="1" ht="201" customHeight="1" x14ac:dyDescent="0.2">
      <c r="A107" s="9" t="s">
        <v>181</v>
      </c>
      <c r="B107" s="10" t="s">
        <v>242</v>
      </c>
      <c r="C107" s="28">
        <v>1</v>
      </c>
      <c r="D107" s="28">
        <v>27</v>
      </c>
      <c r="E107" s="73" t="s">
        <v>370</v>
      </c>
      <c r="F107" s="28"/>
      <c r="G107" s="28"/>
      <c r="H107" s="8" t="s">
        <v>206</v>
      </c>
      <c r="I107" s="8" t="s">
        <v>207</v>
      </c>
      <c r="J107" s="8" t="s">
        <v>208</v>
      </c>
      <c r="K107" s="8" t="s">
        <v>89</v>
      </c>
    </row>
    <row r="108" spans="1:11" s="43" customFormat="1" ht="217.5" customHeight="1" x14ac:dyDescent="0.2">
      <c r="A108" s="9" t="s">
        <v>211</v>
      </c>
      <c r="B108" s="10" t="s">
        <v>239</v>
      </c>
      <c r="C108" s="28">
        <v>1</v>
      </c>
      <c r="D108" s="28">
        <v>16</v>
      </c>
      <c r="E108" s="73" t="s">
        <v>333</v>
      </c>
      <c r="F108" s="28"/>
      <c r="G108" s="28"/>
      <c r="H108" s="8" t="s">
        <v>213</v>
      </c>
      <c r="I108" s="10" t="s">
        <v>214</v>
      </c>
      <c r="J108" s="10" t="s">
        <v>212</v>
      </c>
      <c r="K108" s="8" t="s">
        <v>89</v>
      </c>
    </row>
    <row r="109" spans="1:11" s="43" customFormat="1" ht="51" x14ac:dyDescent="0.2">
      <c r="A109" s="9" t="s">
        <v>182</v>
      </c>
      <c r="B109" s="10" t="s">
        <v>232</v>
      </c>
      <c r="C109" s="28">
        <v>1</v>
      </c>
      <c r="D109" s="28"/>
      <c r="E109" s="28"/>
      <c r="F109" s="28"/>
      <c r="G109" s="28"/>
      <c r="H109" s="8" t="s">
        <v>233</v>
      </c>
      <c r="I109" s="8" t="s">
        <v>234</v>
      </c>
      <c r="J109" s="8" t="s">
        <v>235</v>
      </c>
      <c r="K109" s="8" t="s">
        <v>89</v>
      </c>
    </row>
    <row r="110" spans="1:11" s="43" customFormat="1" ht="66.75" customHeight="1" x14ac:dyDescent="0.2">
      <c r="A110" s="9" t="s">
        <v>228</v>
      </c>
      <c r="B110" s="233" t="s">
        <v>572</v>
      </c>
      <c r="C110" s="28">
        <v>1</v>
      </c>
      <c r="D110" s="28" t="s">
        <v>322</v>
      </c>
      <c r="E110" s="73" t="s">
        <v>323</v>
      </c>
      <c r="F110" s="28"/>
      <c r="G110" s="28"/>
      <c r="H110" s="8" t="s">
        <v>229</v>
      </c>
      <c r="I110" s="8" t="s">
        <v>231</v>
      </c>
      <c r="J110" s="8" t="s">
        <v>230</v>
      </c>
      <c r="K110" s="8" t="s">
        <v>87</v>
      </c>
    </row>
    <row r="111" spans="1:11" s="43" customFormat="1" ht="163.5" customHeight="1" x14ac:dyDescent="0.2">
      <c r="A111" s="9" t="s">
        <v>209</v>
      </c>
      <c r="B111" s="10" t="s">
        <v>227</v>
      </c>
      <c r="C111" s="28">
        <v>1</v>
      </c>
      <c r="D111" s="28">
        <v>5</v>
      </c>
      <c r="E111" s="73" t="s">
        <v>325</v>
      </c>
      <c r="F111" s="28"/>
      <c r="G111" s="28"/>
      <c r="H111" s="8" t="s">
        <v>224</v>
      </c>
      <c r="I111" s="8" t="s">
        <v>225</v>
      </c>
      <c r="J111" s="8" t="s">
        <v>226</v>
      </c>
      <c r="K111" s="8" t="s">
        <v>89</v>
      </c>
    </row>
    <row r="112" spans="1:11" s="43" customFormat="1" ht="189.75" customHeight="1" x14ac:dyDescent="0.2">
      <c r="A112" s="240" t="s">
        <v>219</v>
      </c>
      <c r="B112" s="243" t="s">
        <v>220</v>
      </c>
      <c r="C112" s="246">
        <v>1</v>
      </c>
      <c r="D112" s="28" t="s">
        <v>316</v>
      </c>
      <c r="E112" s="73" t="s">
        <v>315</v>
      </c>
      <c r="F112" s="246"/>
      <c r="G112" s="246"/>
      <c r="H112" s="237" t="s">
        <v>221</v>
      </c>
      <c r="I112" s="237" t="s">
        <v>222</v>
      </c>
      <c r="J112" s="237" t="s">
        <v>223</v>
      </c>
      <c r="K112" s="237" t="s">
        <v>87</v>
      </c>
    </row>
    <row r="113" spans="1:11" s="43" customFormat="1" ht="95.25" customHeight="1" x14ac:dyDescent="0.2">
      <c r="A113" s="241"/>
      <c r="B113" s="244"/>
      <c r="C113" s="247"/>
      <c r="D113" s="28" t="s">
        <v>317</v>
      </c>
      <c r="E113" s="73" t="s">
        <v>321</v>
      </c>
      <c r="F113" s="247"/>
      <c r="G113" s="247"/>
      <c r="H113" s="238"/>
      <c r="I113" s="238"/>
      <c r="J113" s="238"/>
      <c r="K113" s="238"/>
    </row>
    <row r="114" spans="1:11" s="43" customFormat="1" ht="165.75" x14ac:dyDescent="0.2">
      <c r="A114" s="241"/>
      <c r="B114" s="244"/>
      <c r="C114" s="247"/>
      <c r="D114" s="28">
        <v>17</v>
      </c>
      <c r="E114" s="73" t="s">
        <v>315</v>
      </c>
      <c r="F114" s="247"/>
      <c r="G114" s="247"/>
      <c r="H114" s="238"/>
      <c r="I114" s="238"/>
      <c r="J114" s="238"/>
      <c r="K114" s="238"/>
    </row>
    <row r="115" spans="1:11" s="43" customFormat="1" ht="192.75" customHeight="1" x14ac:dyDescent="0.2">
      <c r="A115" s="242"/>
      <c r="B115" s="245"/>
      <c r="C115" s="248"/>
      <c r="D115" s="28">
        <v>18</v>
      </c>
      <c r="E115" s="73" t="s">
        <v>315</v>
      </c>
      <c r="F115" s="248"/>
      <c r="G115" s="248"/>
      <c r="H115" s="239"/>
      <c r="I115" s="239"/>
      <c r="J115" s="239"/>
      <c r="K115" s="239"/>
    </row>
    <row r="116" spans="1:11" s="43" customFormat="1" ht="130.5" customHeight="1" x14ac:dyDescent="0.2">
      <c r="A116" s="240" t="s">
        <v>273</v>
      </c>
      <c r="B116" s="249" t="s">
        <v>274</v>
      </c>
      <c r="C116" s="246">
        <v>1</v>
      </c>
      <c r="D116" s="28" t="s">
        <v>306</v>
      </c>
      <c r="E116" s="73" t="s">
        <v>308</v>
      </c>
      <c r="F116" s="246"/>
      <c r="G116" s="246"/>
      <c r="H116" s="237" t="s">
        <v>277</v>
      </c>
      <c r="I116" s="237" t="s">
        <v>278</v>
      </c>
      <c r="J116" s="237" t="s">
        <v>279</v>
      </c>
      <c r="K116" s="237"/>
    </row>
    <row r="117" spans="1:11" s="43" customFormat="1" ht="89.25" x14ac:dyDescent="0.2">
      <c r="A117" s="241"/>
      <c r="B117" s="244"/>
      <c r="C117" s="247"/>
      <c r="D117" s="28" t="s">
        <v>310</v>
      </c>
      <c r="E117" s="73" t="s">
        <v>309</v>
      </c>
      <c r="F117" s="247"/>
      <c r="G117" s="247"/>
      <c r="H117" s="238"/>
      <c r="I117" s="238"/>
      <c r="J117" s="238"/>
      <c r="K117" s="238"/>
    </row>
    <row r="118" spans="1:11" s="43" customFormat="1" ht="190.5" customHeight="1" x14ac:dyDescent="0.2">
      <c r="A118" s="242"/>
      <c r="B118" s="245"/>
      <c r="C118" s="248"/>
      <c r="D118" s="28">
        <v>19</v>
      </c>
      <c r="E118" s="73" t="s">
        <v>334</v>
      </c>
      <c r="F118" s="248"/>
      <c r="G118" s="248"/>
      <c r="H118" s="239"/>
      <c r="I118" s="239"/>
      <c r="J118" s="239"/>
      <c r="K118" s="239"/>
    </row>
    <row r="119" spans="1:11" s="43" customFormat="1" ht="135.75" customHeight="1" x14ac:dyDescent="0.2">
      <c r="A119" s="240" t="s">
        <v>275</v>
      </c>
      <c r="B119" s="243" t="s">
        <v>276</v>
      </c>
      <c r="C119" s="246">
        <v>1</v>
      </c>
      <c r="D119" s="28" t="s">
        <v>320</v>
      </c>
      <c r="E119" s="73" t="s">
        <v>308</v>
      </c>
      <c r="F119" s="246"/>
      <c r="G119" s="246"/>
      <c r="H119" s="237" t="s">
        <v>280</v>
      </c>
      <c r="I119" s="237" t="s">
        <v>281</v>
      </c>
      <c r="J119" s="237" t="s">
        <v>282</v>
      </c>
      <c r="K119" s="237" t="s">
        <v>86</v>
      </c>
    </row>
    <row r="120" spans="1:11" s="43" customFormat="1" ht="31.5" customHeight="1" x14ac:dyDescent="0.2">
      <c r="A120" s="241"/>
      <c r="B120" s="244"/>
      <c r="C120" s="247"/>
      <c r="D120" s="28">
        <v>6</v>
      </c>
      <c r="E120" s="28" t="s">
        <v>326</v>
      </c>
      <c r="F120" s="247"/>
      <c r="G120" s="247"/>
      <c r="H120" s="238"/>
      <c r="I120" s="238"/>
      <c r="J120" s="238"/>
      <c r="K120" s="238"/>
    </row>
    <row r="121" spans="1:11" s="43" customFormat="1" ht="212.25" customHeight="1" x14ac:dyDescent="0.2">
      <c r="A121" s="241"/>
      <c r="B121" s="244"/>
      <c r="C121" s="247"/>
      <c r="D121" s="28" t="s">
        <v>335</v>
      </c>
      <c r="E121" s="73" t="s">
        <v>338</v>
      </c>
      <c r="F121" s="247"/>
      <c r="G121" s="247"/>
      <c r="H121" s="238"/>
      <c r="I121" s="238"/>
      <c r="J121" s="238"/>
      <c r="K121" s="238"/>
    </row>
    <row r="122" spans="1:11" s="43" customFormat="1" ht="132.75" customHeight="1" x14ac:dyDescent="0.2">
      <c r="A122" s="241"/>
      <c r="B122" s="244"/>
      <c r="C122" s="247"/>
      <c r="D122" s="28" t="s">
        <v>336</v>
      </c>
      <c r="E122" s="73" t="s">
        <v>308</v>
      </c>
      <c r="F122" s="247"/>
      <c r="G122" s="247"/>
      <c r="H122" s="238"/>
      <c r="I122" s="238"/>
      <c r="J122" s="238"/>
      <c r="K122" s="238"/>
    </row>
    <row r="123" spans="1:11" s="43" customFormat="1" ht="160.5" customHeight="1" thickBot="1" x14ac:dyDescent="0.25">
      <c r="A123" s="241"/>
      <c r="B123" s="244"/>
      <c r="C123" s="247"/>
      <c r="D123" s="28" t="s">
        <v>337</v>
      </c>
      <c r="E123" s="73" t="s">
        <v>339</v>
      </c>
      <c r="F123" s="248"/>
      <c r="G123" s="253"/>
      <c r="H123" s="238"/>
      <c r="I123" s="238"/>
      <c r="J123" s="238"/>
      <c r="K123" s="238"/>
    </row>
    <row r="124" spans="1:11" s="43" customFormat="1" ht="112.5" customHeight="1" thickBot="1" x14ac:dyDescent="0.25">
      <c r="A124" s="242"/>
      <c r="B124" s="245"/>
      <c r="C124" s="253"/>
      <c r="D124" s="28">
        <v>28</v>
      </c>
      <c r="E124" s="73" t="s">
        <v>371</v>
      </c>
      <c r="F124" s="83"/>
      <c r="G124" s="83"/>
      <c r="H124" s="239"/>
      <c r="I124" s="239"/>
      <c r="J124" s="239"/>
      <c r="K124" s="239"/>
    </row>
    <row r="125" spans="1:11" s="43" customFormat="1" ht="13.5" thickBot="1" x14ac:dyDescent="0.25">
      <c r="A125" s="33"/>
      <c r="B125" s="35" t="s">
        <v>60</v>
      </c>
      <c r="C125" s="36">
        <f>SUM(C88:C119)</f>
        <v>14</v>
      </c>
      <c r="D125" s="78"/>
      <c r="E125" s="37"/>
      <c r="F125" s="37"/>
      <c r="G125" s="29">
        <f>SUM(G88:G120)</f>
        <v>0</v>
      </c>
      <c r="H125" s="263" t="s">
        <v>244</v>
      </c>
      <c r="I125" s="264"/>
      <c r="J125" s="264"/>
      <c r="K125" s="265"/>
    </row>
    <row r="126" spans="1:11" s="38" customFormat="1" ht="16.5" customHeight="1" x14ac:dyDescent="0.2">
      <c r="A126" s="33"/>
      <c r="B126" s="39" t="s">
        <v>116</v>
      </c>
      <c r="C126" s="40">
        <f>(G125-C125)/C125</f>
        <v>-1</v>
      </c>
      <c r="D126" s="79"/>
      <c r="E126" s="30"/>
      <c r="F126" s="30"/>
      <c r="G126" s="30"/>
      <c r="H126" s="34"/>
      <c r="I126" s="34"/>
      <c r="J126" s="34"/>
      <c r="K126" s="34"/>
    </row>
    <row r="127" spans="1:11" ht="16.5" customHeight="1" x14ac:dyDescent="0.2">
      <c r="A127" s="41"/>
      <c r="B127" s="34"/>
      <c r="C127" s="34"/>
      <c r="H127" s="34"/>
      <c r="I127" s="34"/>
      <c r="J127" s="34"/>
      <c r="K127" s="43"/>
    </row>
    <row r="128" spans="1:11" x14ac:dyDescent="0.2">
      <c r="A128" s="262" t="s">
        <v>61</v>
      </c>
      <c r="B128" s="262"/>
      <c r="C128" s="262"/>
      <c r="D128" s="262"/>
      <c r="E128" s="262"/>
      <c r="F128" s="262"/>
      <c r="G128" s="262"/>
      <c r="H128" s="262"/>
      <c r="I128" s="262"/>
      <c r="J128" s="262"/>
      <c r="K128" s="262"/>
    </row>
    <row r="129" spans="1:11" s="2" customFormat="1" ht="18" customHeight="1" x14ac:dyDescent="0.2">
      <c r="A129" s="256" t="s">
        <v>177</v>
      </c>
      <c r="B129" s="31" t="s">
        <v>62</v>
      </c>
      <c r="C129" s="44">
        <v>10</v>
      </c>
      <c r="D129" s="79"/>
      <c r="E129" s="30"/>
      <c r="F129" s="30"/>
      <c r="G129" s="42"/>
      <c r="H129" s="11"/>
      <c r="I129" s="11"/>
      <c r="J129" s="11"/>
      <c r="K129" s="11"/>
    </row>
    <row r="130" spans="1:11" ht="20.25" customHeight="1" x14ac:dyDescent="0.2">
      <c r="A130" s="258"/>
      <c r="B130" s="31" t="s">
        <v>63</v>
      </c>
      <c r="C130" s="44">
        <v>10</v>
      </c>
      <c r="G130" s="42"/>
      <c r="H130" s="55"/>
      <c r="I130" s="55"/>
    </row>
    <row r="131" spans="1:11" ht="20.25" customHeight="1" x14ac:dyDescent="0.2">
      <c r="A131" s="258"/>
      <c r="B131" s="31" t="s">
        <v>64</v>
      </c>
      <c r="C131" s="44">
        <v>25</v>
      </c>
      <c r="G131" s="42"/>
      <c r="H131" s="55"/>
      <c r="I131" s="55"/>
    </row>
    <row r="132" spans="1:11" ht="20.25" customHeight="1" x14ac:dyDescent="0.2">
      <c r="A132" s="258"/>
      <c r="B132" s="31" t="s">
        <v>178</v>
      </c>
      <c r="C132" s="44">
        <v>20</v>
      </c>
      <c r="G132" s="42"/>
      <c r="H132" s="55"/>
      <c r="I132" s="55"/>
    </row>
    <row r="133" spans="1:11" ht="20.25" customHeight="1" x14ac:dyDescent="0.2">
      <c r="A133" s="257"/>
      <c r="B133" s="31" t="s">
        <v>179</v>
      </c>
      <c r="C133" s="44">
        <v>35</v>
      </c>
      <c r="G133" s="42"/>
      <c r="H133" s="55"/>
      <c r="I133" s="55"/>
    </row>
    <row r="134" spans="1:11" ht="20.25" customHeight="1" x14ac:dyDescent="0.2">
      <c r="B134" s="45" t="s">
        <v>65</v>
      </c>
      <c r="C134" s="56">
        <f>SUM(C129:C133)</f>
        <v>100</v>
      </c>
      <c r="G134" s="42"/>
      <c r="H134" s="55"/>
      <c r="I134" s="55"/>
    </row>
    <row r="135" spans="1:11" ht="13.7" customHeight="1" x14ac:dyDescent="0.2"/>
    <row r="136" spans="1:11" ht="13.7" customHeight="1" x14ac:dyDescent="0.2">
      <c r="B136" s="31" t="s">
        <v>85</v>
      </c>
      <c r="C136" s="46">
        <f>((C13*4.76185*C129)+(C23*8.33325*C130)+(C125*1.5151*C133))*0.01</f>
        <v>14.090584999999999</v>
      </c>
      <c r="F136" s="47" t="s">
        <v>174</v>
      </c>
      <c r="G136" s="31"/>
      <c r="H136" s="48"/>
      <c r="I136" s="48"/>
      <c r="J136" s="48"/>
    </row>
    <row r="137" spans="1:11" ht="13.7" customHeight="1" x14ac:dyDescent="0.2">
      <c r="B137" s="31" t="s">
        <v>66</v>
      </c>
      <c r="C137" s="46">
        <f>((G13*4.76185*C129)+(G23*8.33325*C130)+(G125*1.5151*C133))*0.01</f>
        <v>0</v>
      </c>
    </row>
    <row r="138" spans="1:11" ht="13.7" customHeight="1" x14ac:dyDescent="0.2">
      <c r="B138" s="31" t="s">
        <v>67</v>
      </c>
      <c r="C138" s="49">
        <f>(C137-C136)/C136</f>
        <v>-1</v>
      </c>
    </row>
    <row r="139" spans="1:11" ht="13.7" customHeight="1" x14ac:dyDescent="0.2"/>
    <row r="140" spans="1:11" ht="13.7" customHeight="1" x14ac:dyDescent="0.2"/>
    <row r="141" spans="1:11" ht="13.7" customHeight="1" x14ac:dyDescent="0.2"/>
    <row r="142" spans="1:11" ht="13.7" customHeight="1" x14ac:dyDescent="0.2"/>
    <row r="144" spans="1:11" ht="13.7" customHeight="1" x14ac:dyDescent="0.2"/>
    <row r="145" spans="3:7" ht="13.7" customHeight="1" x14ac:dyDescent="0.2"/>
    <row r="146" spans="3:7" ht="13.7" hidden="1" customHeight="1" x14ac:dyDescent="0.2">
      <c r="C146" s="57"/>
      <c r="D146" s="80"/>
      <c r="E146" s="58"/>
      <c r="F146" s="58"/>
      <c r="G146" s="59"/>
    </row>
    <row r="147" spans="3:7" ht="13.7" hidden="1" customHeight="1" x14ac:dyDescent="0.2">
      <c r="C147" s="60" t="s">
        <v>55</v>
      </c>
      <c r="G147" s="61"/>
    </row>
    <row r="148" spans="3:7" ht="12.75" hidden="1" customHeight="1" x14ac:dyDescent="0.2">
      <c r="C148" s="62">
        <v>0</v>
      </c>
      <c r="D148" s="79" t="s">
        <v>56</v>
      </c>
      <c r="G148" s="61"/>
    </row>
    <row r="149" spans="3:7" ht="12.75" hidden="1" customHeight="1" x14ac:dyDescent="0.2">
      <c r="C149" s="62">
        <v>1</v>
      </c>
      <c r="D149" s="79" t="s">
        <v>57</v>
      </c>
      <c r="G149" s="61"/>
    </row>
    <row r="150" spans="3:7" ht="12.75" hidden="1" customHeight="1" x14ac:dyDescent="0.2">
      <c r="C150" s="62">
        <v>2</v>
      </c>
      <c r="D150" s="79" t="s">
        <v>58</v>
      </c>
      <c r="G150" s="61"/>
    </row>
    <row r="151" spans="3:7" ht="12.75" hidden="1" customHeight="1" thickBot="1" x14ac:dyDescent="0.25">
      <c r="C151" s="63"/>
      <c r="D151" s="81"/>
      <c r="E151" s="64"/>
      <c r="F151" s="64"/>
      <c r="G151" s="65"/>
    </row>
    <row r="152" spans="3:7" ht="13.5" customHeight="1" x14ac:dyDescent="0.2"/>
    <row r="153" spans="3:7" ht="12.75" customHeight="1" x14ac:dyDescent="0.2"/>
    <row r="154" spans="3:7" ht="12.75" customHeight="1" x14ac:dyDescent="0.2"/>
  </sheetData>
  <mergeCells count="128">
    <mergeCell ref="H125:K125"/>
    <mergeCell ref="A128:K128"/>
    <mergeCell ref="A129:A133"/>
    <mergeCell ref="G17:G18"/>
    <mergeCell ref="G27:G28"/>
    <mergeCell ref="H13:K13"/>
    <mergeCell ref="H23:K23"/>
    <mergeCell ref="B27:B28"/>
    <mergeCell ref="A16:K16"/>
    <mergeCell ref="F17:F18"/>
    <mergeCell ref="G74:G75"/>
    <mergeCell ref="K74:K75"/>
    <mergeCell ref="D86:D87"/>
    <mergeCell ref="F86:F87"/>
    <mergeCell ref="G86:G87"/>
    <mergeCell ref="K86:K87"/>
    <mergeCell ref="H70:K70"/>
    <mergeCell ref="H82:K82"/>
    <mergeCell ref="A85:K85"/>
    <mergeCell ref="B86:B87"/>
    <mergeCell ref="C86:C87"/>
    <mergeCell ref="A73:K73"/>
    <mergeCell ref="B74:B75"/>
    <mergeCell ref="H52:H54"/>
    <mergeCell ref="A3:K3"/>
    <mergeCell ref="C4:C5"/>
    <mergeCell ref="D4:D5"/>
    <mergeCell ref="F4:F5"/>
    <mergeCell ref="G4:G5"/>
    <mergeCell ref="B4:B5"/>
    <mergeCell ref="K17:K18"/>
    <mergeCell ref="C27:C28"/>
    <mergeCell ref="D27:D28"/>
    <mergeCell ref="F27:F28"/>
    <mergeCell ref="K27:K28"/>
    <mergeCell ref="A26:K26"/>
    <mergeCell ref="B17:B18"/>
    <mergeCell ref="C17:C18"/>
    <mergeCell ref="D17:D18"/>
    <mergeCell ref="A90:A93"/>
    <mergeCell ref="B90:B93"/>
    <mergeCell ref="C90:C93"/>
    <mergeCell ref="A94:A95"/>
    <mergeCell ref="I116:I118"/>
    <mergeCell ref="C74:C75"/>
    <mergeCell ref="K4:K5"/>
    <mergeCell ref="H33:H50"/>
    <mergeCell ref="I33:I50"/>
    <mergeCell ref="J33:J50"/>
    <mergeCell ref="K33:K50"/>
    <mergeCell ref="J52:J54"/>
    <mergeCell ref="K52:K54"/>
    <mergeCell ref="A33:A50"/>
    <mergeCell ref="K56:K58"/>
    <mergeCell ref="B33:B50"/>
    <mergeCell ref="C33:C50"/>
    <mergeCell ref="F33:F50"/>
    <mergeCell ref="G33:G50"/>
    <mergeCell ref="B52:B54"/>
    <mergeCell ref="A52:A54"/>
    <mergeCell ref="C52:C54"/>
    <mergeCell ref="F52:F54"/>
    <mergeCell ref="A56:A58"/>
    <mergeCell ref="B56:B58"/>
    <mergeCell ref="C56:C58"/>
    <mergeCell ref="G52:G54"/>
    <mergeCell ref="D74:D75"/>
    <mergeCell ref="F74:F75"/>
    <mergeCell ref="H56:H58"/>
    <mergeCell ref="I56:I58"/>
    <mergeCell ref="J56:J58"/>
    <mergeCell ref="I52:I54"/>
    <mergeCell ref="B97:B106"/>
    <mergeCell ref="A97:A106"/>
    <mergeCell ref="A119:A124"/>
    <mergeCell ref="B119:B124"/>
    <mergeCell ref="C119:C124"/>
    <mergeCell ref="H119:H124"/>
    <mergeCell ref="I119:I124"/>
    <mergeCell ref="J119:J124"/>
    <mergeCell ref="A112:A115"/>
    <mergeCell ref="B112:B115"/>
    <mergeCell ref="C112:C115"/>
    <mergeCell ref="F119:F123"/>
    <mergeCell ref="G119:G123"/>
    <mergeCell ref="A116:A118"/>
    <mergeCell ref="B116:B118"/>
    <mergeCell ref="C116:C118"/>
    <mergeCell ref="F116:F118"/>
    <mergeCell ref="G116:G118"/>
    <mergeCell ref="H116:H118"/>
    <mergeCell ref="K94:K95"/>
    <mergeCell ref="K119:K124"/>
    <mergeCell ref="F90:F93"/>
    <mergeCell ref="G90:G93"/>
    <mergeCell ref="H90:H93"/>
    <mergeCell ref="I90:I93"/>
    <mergeCell ref="J90:J93"/>
    <mergeCell ref="K90:K93"/>
    <mergeCell ref="K97:K106"/>
    <mergeCell ref="F112:F115"/>
    <mergeCell ref="G112:G115"/>
    <mergeCell ref="K116:K118"/>
    <mergeCell ref="J116:J118"/>
    <mergeCell ref="I29:I32"/>
    <mergeCell ref="J29:J32"/>
    <mergeCell ref="K29:K32"/>
    <mergeCell ref="H112:H115"/>
    <mergeCell ref="I112:I115"/>
    <mergeCell ref="J112:J115"/>
    <mergeCell ref="K112:K115"/>
    <mergeCell ref="A29:A32"/>
    <mergeCell ref="B29:B32"/>
    <mergeCell ref="C29:C32"/>
    <mergeCell ref="F29:F32"/>
    <mergeCell ref="G29:G32"/>
    <mergeCell ref="H29:H32"/>
    <mergeCell ref="C97:C106"/>
    <mergeCell ref="F97:F106"/>
    <mergeCell ref="G97:G106"/>
    <mergeCell ref="H97:H106"/>
    <mergeCell ref="I97:I106"/>
    <mergeCell ref="J97:J106"/>
    <mergeCell ref="B94:B95"/>
    <mergeCell ref="C94:C95"/>
    <mergeCell ref="H94:H95"/>
    <mergeCell ref="I94:I95"/>
    <mergeCell ref="J94:J95"/>
  </mergeCells>
  <phoneticPr fontId="0" type="noConversion"/>
  <dataValidations count="6">
    <dataValidation type="list" allowBlank="1" showInputMessage="1" showErrorMessage="1" sqref="G6:G12 C20:C22 C6:C12 G19:G22">
      <formula1>$C$148:$C$151</formula1>
    </dataValidation>
    <dataValidation type="list" allowBlank="1" showInputMessage="1" showErrorMessage="1" sqref="F6:F12 F51:F52 F116 F76:F81 F19:F22 F55:F69 F88:F90 F94:F97 F107:F112 F29 F33">
      <formula1>$D$148:$D$150</formula1>
    </dataValidation>
    <dataValidation type="list" allowBlank="1" showInputMessage="1" showErrorMessage="1" sqref="C127">
      <formula1>$C$146:$C$149</formula1>
    </dataValidation>
    <dataValidation operator="equal" showInputMessage="1" showErrorMessage="1" sqref="C134 G134"/>
    <dataValidation type="whole" allowBlank="1" showInputMessage="1" showErrorMessage="1" prompt="Please enter a whole number between 0 and 100." sqref="C129:C133 G129:G133">
      <formula1>0</formula1>
      <formula2>100</formula2>
    </dataValidation>
    <dataValidation type="list" allowBlank="1" showInputMessage="1" showErrorMessage="1" sqref="C19 C116 C107:C112 C88:C90 C59:C69 C96:C97 C76:C81 C119 C51:C52 C55:C56 C94 C29 C33">
      <formula1>$C$148:$C$150</formula1>
    </dataValidation>
  </dataValidations>
  <printOptions gridLines="1"/>
  <pageMargins left="0.4" right="0.32" top="0.44" bottom="0.44" header="0.31" footer="0.25"/>
  <pageSetup paperSize="3" scale="38" fitToHeight="0" orientation="landscape" r:id="rId1"/>
  <headerFooter alignWithMargins="0">
    <oddFooter>&amp;L&amp;9GARTNER LEADER'S TOOLKIT&amp;R&amp;9&amp;P</oddFooter>
  </headerFooter>
  <rowBreaks count="11" manualBreakCount="11">
    <brk id="24" max="10" man="1"/>
    <brk id="41" max="10" man="1"/>
    <brk id="50" max="10" man="1"/>
    <brk id="58" max="10" man="1"/>
    <brk id="65" max="10" man="1"/>
    <brk id="71" max="16383" man="1"/>
    <brk id="83" max="10" man="1"/>
    <brk id="93" max="10" man="1"/>
    <brk id="111" max="10" man="1"/>
    <brk id="115" max="10" man="1"/>
    <brk id="118"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K25"/>
  <sheetViews>
    <sheetView showGridLines="0" view="pageBreakPreview" zoomScaleNormal="100" zoomScaleSheetLayoutView="100" workbookViewId="0">
      <selection activeCell="C13" sqref="C13:K13"/>
    </sheetView>
  </sheetViews>
  <sheetFormatPr defaultRowHeight="12.75" x14ac:dyDescent="0.2"/>
  <cols>
    <col min="1" max="1" width="9.140625" style="190"/>
    <col min="2" max="2" width="4.7109375" style="190" customWidth="1"/>
    <col min="3" max="3" width="20.140625" style="190" customWidth="1"/>
    <col min="4" max="16384" width="9.140625" style="190"/>
  </cols>
  <sheetData>
    <row r="9" spans="2:11" ht="3" customHeight="1" x14ac:dyDescent="0.2"/>
    <row r="10" spans="2:11" ht="3" customHeight="1" x14ac:dyDescent="0.2"/>
    <row r="11" spans="2:11" ht="56.25" customHeight="1" x14ac:dyDescent="0.2">
      <c r="C11" s="267" t="s">
        <v>527</v>
      </c>
      <c r="D11" s="267"/>
      <c r="E11" s="267"/>
      <c r="F11" s="267"/>
      <c r="G11" s="267"/>
      <c r="H11" s="267"/>
      <c r="I11" s="267"/>
      <c r="J11" s="267"/>
      <c r="K11" s="267"/>
    </row>
    <row r="12" spans="2:11" ht="3" customHeight="1" x14ac:dyDescent="0.2">
      <c r="B12" s="191"/>
      <c r="C12" s="197"/>
      <c r="D12" s="197"/>
      <c r="E12" s="197"/>
      <c r="F12" s="197"/>
      <c r="G12" s="197"/>
      <c r="H12" s="197"/>
      <c r="I12" s="197"/>
      <c r="J12" s="197"/>
      <c r="K12" s="198"/>
    </row>
    <row r="13" spans="2:11" ht="27.75" customHeight="1" x14ac:dyDescent="0.2">
      <c r="B13" s="191"/>
      <c r="C13" s="266" t="s">
        <v>522</v>
      </c>
      <c r="D13" s="266"/>
      <c r="E13" s="266"/>
      <c r="F13" s="266"/>
      <c r="G13" s="266"/>
      <c r="H13" s="266"/>
      <c r="I13" s="266"/>
      <c r="J13" s="266"/>
      <c r="K13" s="266"/>
    </row>
    <row r="14" spans="2:11" ht="3" customHeight="1" x14ac:dyDescent="0.2">
      <c r="C14" s="198"/>
      <c r="D14" s="198"/>
      <c r="E14" s="198"/>
      <c r="F14" s="198"/>
      <c r="G14" s="198"/>
      <c r="H14" s="198"/>
      <c r="I14" s="198"/>
      <c r="J14" s="198"/>
      <c r="K14" s="198"/>
    </row>
    <row r="15" spans="2:11" ht="29.25" customHeight="1" x14ac:dyDescent="0.2">
      <c r="B15" s="199"/>
      <c r="C15" s="266" t="s">
        <v>523</v>
      </c>
      <c r="D15" s="266"/>
      <c r="E15" s="266"/>
      <c r="F15" s="266"/>
      <c r="G15" s="266"/>
      <c r="H15" s="266"/>
      <c r="I15" s="266"/>
      <c r="J15" s="266"/>
      <c r="K15" s="266"/>
    </row>
    <row r="16" spans="2:11" ht="29.25" customHeight="1" x14ac:dyDescent="0.2">
      <c r="B16" s="199"/>
      <c r="C16" s="266" t="s">
        <v>524</v>
      </c>
      <c r="D16" s="266"/>
      <c r="E16" s="266"/>
      <c r="F16" s="266"/>
      <c r="G16" s="266"/>
      <c r="H16" s="266"/>
      <c r="I16" s="266"/>
      <c r="J16" s="266"/>
      <c r="K16" s="266"/>
    </row>
    <row r="17" spans="2:11" ht="27" customHeight="1" x14ac:dyDescent="0.2">
      <c r="B17" s="199"/>
      <c r="C17" s="267" t="s">
        <v>525</v>
      </c>
      <c r="D17" s="267"/>
      <c r="E17" s="267"/>
      <c r="F17" s="267"/>
      <c r="G17" s="267"/>
      <c r="H17" s="267"/>
      <c r="I17" s="267"/>
      <c r="J17" s="267"/>
      <c r="K17" s="267"/>
    </row>
    <row r="18" spans="2:11" ht="27.75" customHeight="1" x14ac:dyDescent="0.2">
      <c r="B18" s="199"/>
      <c r="C18" s="267" t="s">
        <v>526</v>
      </c>
      <c r="D18" s="267"/>
      <c r="E18" s="267"/>
      <c r="F18" s="267"/>
      <c r="G18" s="267"/>
      <c r="H18" s="267"/>
      <c r="I18" s="267"/>
      <c r="J18" s="267"/>
      <c r="K18" s="198"/>
    </row>
    <row r="19" spans="2:11" ht="3" customHeight="1" x14ac:dyDescent="0.2"/>
    <row r="20" spans="2:11" ht="16.5" thickBot="1" x14ac:dyDescent="0.3">
      <c r="C20" s="192" t="s">
        <v>514</v>
      </c>
    </row>
    <row r="21" spans="2:11" ht="15.75" thickBot="1" x14ac:dyDescent="0.3">
      <c r="C21" s="196" t="s">
        <v>520</v>
      </c>
      <c r="D21" s="277" t="s">
        <v>521</v>
      </c>
      <c r="E21" s="278"/>
      <c r="F21" s="278"/>
      <c r="G21" s="278"/>
      <c r="H21" s="278"/>
      <c r="I21" s="278"/>
      <c r="J21" s="278"/>
      <c r="K21" s="279"/>
    </row>
    <row r="22" spans="2:11" ht="55.5" customHeight="1" x14ac:dyDescent="0.2">
      <c r="C22" s="193" t="s">
        <v>515</v>
      </c>
      <c r="D22" s="268" t="s">
        <v>537</v>
      </c>
      <c r="E22" s="269"/>
      <c r="F22" s="269"/>
      <c r="G22" s="269"/>
      <c r="H22" s="269"/>
      <c r="I22" s="269"/>
      <c r="J22" s="269"/>
      <c r="K22" s="270"/>
    </row>
    <row r="23" spans="2:11" ht="25.5" x14ac:dyDescent="0.2">
      <c r="C23" s="194" t="s">
        <v>517</v>
      </c>
      <c r="D23" s="271" t="s">
        <v>516</v>
      </c>
      <c r="E23" s="272"/>
      <c r="F23" s="272"/>
      <c r="G23" s="272"/>
      <c r="H23" s="272"/>
      <c r="I23" s="272"/>
      <c r="J23" s="272"/>
      <c r="K23" s="273"/>
    </row>
    <row r="24" spans="2:11" ht="29.25" customHeight="1" x14ac:dyDescent="0.2">
      <c r="C24" s="194" t="s">
        <v>518</v>
      </c>
      <c r="D24" s="271" t="s">
        <v>528</v>
      </c>
      <c r="E24" s="272"/>
      <c r="F24" s="272"/>
      <c r="G24" s="272"/>
      <c r="H24" s="272"/>
      <c r="I24" s="272"/>
      <c r="J24" s="272"/>
      <c r="K24" s="273"/>
    </row>
    <row r="25" spans="2:11" ht="40.5" customHeight="1" thickBot="1" x14ac:dyDescent="0.25">
      <c r="C25" s="195" t="s">
        <v>519</v>
      </c>
      <c r="D25" s="274" t="s">
        <v>529</v>
      </c>
      <c r="E25" s="275"/>
      <c r="F25" s="275"/>
      <c r="G25" s="275"/>
      <c r="H25" s="275"/>
      <c r="I25" s="275"/>
      <c r="J25" s="275"/>
      <c r="K25" s="276"/>
    </row>
  </sheetData>
  <mergeCells count="11">
    <mergeCell ref="D22:K22"/>
    <mergeCell ref="D23:K23"/>
    <mergeCell ref="D24:K24"/>
    <mergeCell ref="D25:K25"/>
    <mergeCell ref="D21:K21"/>
    <mergeCell ref="C15:K15"/>
    <mergeCell ref="C16:K16"/>
    <mergeCell ref="C17:K17"/>
    <mergeCell ref="C18:J18"/>
    <mergeCell ref="C11:K11"/>
    <mergeCell ref="C13:K13"/>
  </mergeCells>
  <pageMargins left="0.7" right="0.7" top="0.75" bottom="0.75" header="0.3" footer="0.3"/>
  <pageSetup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85" zoomScaleNormal="85" workbookViewId="0">
      <selection activeCell="C6" sqref="C6"/>
    </sheetView>
  </sheetViews>
  <sheetFormatPr defaultRowHeight="12.75" x14ac:dyDescent="0.2"/>
  <cols>
    <col min="1" max="1" width="16.28515625" style="231" customWidth="1"/>
    <col min="2" max="2" width="19" style="231" customWidth="1"/>
    <col min="3" max="3" width="35.140625" style="212" customWidth="1"/>
    <col min="4" max="4" width="13.7109375" style="213" customWidth="1"/>
    <col min="5" max="6" width="14.140625" style="212" customWidth="1"/>
    <col min="7" max="8" width="14.140625" style="212" hidden="1" customWidth="1"/>
    <col min="9" max="9" width="32.42578125" style="212" customWidth="1"/>
    <col min="10" max="10" width="28.85546875" style="214" customWidth="1"/>
    <col min="11" max="11" width="38.28515625" style="214" customWidth="1"/>
    <col min="12" max="12" width="75.42578125" style="214" customWidth="1"/>
    <col min="13" max="13" width="11.28515625" style="215" customWidth="1"/>
    <col min="14" max="16384" width="9.140625" style="215"/>
  </cols>
  <sheetData>
    <row r="1" spans="1:15" ht="15.75" x14ac:dyDescent="0.2">
      <c r="A1" s="133"/>
      <c r="B1" s="133" t="s">
        <v>583</v>
      </c>
    </row>
    <row r="2" spans="1:15" x14ac:dyDescent="0.2">
      <c r="A2" s="178"/>
      <c r="B2" s="178" t="s">
        <v>471</v>
      </c>
      <c r="C2" s="186"/>
      <c r="D2" s="131"/>
      <c r="E2" s="131"/>
      <c r="F2" s="131"/>
      <c r="G2" s="131"/>
      <c r="H2" s="131"/>
      <c r="I2" s="131"/>
      <c r="J2" s="131"/>
      <c r="K2" s="131"/>
    </row>
    <row r="3" spans="1:15" x14ac:dyDescent="0.2">
      <c r="A3" s="178"/>
      <c r="B3" s="178" t="s">
        <v>474</v>
      </c>
      <c r="C3" s="187"/>
      <c r="D3" s="131"/>
      <c r="E3" s="131"/>
      <c r="F3" s="131"/>
      <c r="G3" s="131"/>
      <c r="H3" s="131"/>
      <c r="I3" s="131"/>
      <c r="J3" s="131"/>
      <c r="K3" s="131"/>
    </row>
    <row r="4" spans="1:15" s="20" customFormat="1" ht="70.5" customHeight="1" thickBot="1" x14ac:dyDescent="0.25">
      <c r="A4" s="177"/>
      <c r="B4" s="280" t="s">
        <v>579</v>
      </c>
      <c r="C4" s="280"/>
      <c r="D4" s="280"/>
      <c r="E4" s="280"/>
      <c r="F4" s="280"/>
      <c r="G4" s="280"/>
      <c r="H4" s="280"/>
      <c r="I4" s="280"/>
      <c r="J4" s="280"/>
      <c r="K4" s="280"/>
      <c r="L4" s="280"/>
    </row>
    <row r="5" spans="1:15" s="210" customFormat="1" ht="72" customHeight="1" x14ac:dyDescent="0.2">
      <c r="A5" s="88" t="s">
        <v>596</v>
      </c>
      <c r="B5" s="106" t="s">
        <v>508</v>
      </c>
      <c r="C5" s="89" t="s">
        <v>475</v>
      </c>
      <c r="D5" s="89" t="s">
        <v>509</v>
      </c>
      <c r="E5" s="89" t="s">
        <v>588</v>
      </c>
      <c r="F5" s="89" t="s">
        <v>593</v>
      </c>
      <c r="G5" s="89" t="s">
        <v>594</v>
      </c>
      <c r="H5" s="89" t="s">
        <v>595</v>
      </c>
      <c r="I5" s="89" t="s">
        <v>585</v>
      </c>
      <c r="J5" s="89" t="s">
        <v>586</v>
      </c>
      <c r="K5" s="89" t="s">
        <v>587</v>
      </c>
      <c r="L5" s="89" t="s">
        <v>472</v>
      </c>
    </row>
    <row r="6" spans="1:15" s="210" customFormat="1" ht="191.25" x14ac:dyDescent="0.2">
      <c r="A6" s="176" t="s">
        <v>538</v>
      </c>
      <c r="B6" s="286" t="s">
        <v>592</v>
      </c>
      <c r="C6" s="181" t="s">
        <v>597</v>
      </c>
      <c r="D6" s="228">
        <v>1</v>
      </c>
      <c r="E6" s="188"/>
      <c r="F6" s="166" t="str">
        <f>IF(E6="H",5,IF(E6="M",3,IF(E6="L",1,"")))</f>
        <v/>
      </c>
      <c r="G6" s="166"/>
      <c r="H6" s="166" t="str">
        <f>IF(G6="H",5,IF(G6="M",3,IF(G6="L",1,"")))</f>
        <v/>
      </c>
      <c r="I6" s="183" t="s">
        <v>578</v>
      </c>
      <c r="J6" s="183" t="s">
        <v>580</v>
      </c>
      <c r="K6" s="183" t="s">
        <v>584</v>
      </c>
      <c r="L6" s="229"/>
    </row>
    <row r="7" spans="1:15" s="222" customFormat="1" ht="77.25" thickBot="1" x14ac:dyDescent="0.25">
      <c r="A7" s="176" t="s">
        <v>538</v>
      </c>
      <c r="B7" s="287"/>
      <c r="C7" s="181" t="s">
        <v>598</v>
      </c>
      <c r="D7" s="228">
        <v>2</v>
      </c>
      <c r="E7" s="188"/>
      <c r="F7" s="166" t="str">
        <f>IF(E7="H",5,IF(E7="M",3,IF(E7="L",1,"")))</f>
        <v/>
      </c>
      <c r="G7" s="166"/>
      <c r="H7" s="166" t="str">
        <f>IF(G7="H",5,IF(G7="M",3,IF(G7="L",1,"")))</f>
        <v/>
      </c>
      <c r="I7" s="183" t="s">
        <v>600</v>
      </c>
      <c r="J7" s="183" t="s">
        <v>599</v>
      </c>
      <c r="K7" s="183" t="s">
        <v>603</v>
      </c>
      <c r="L7" s="229"/>
    </row>
    <row r="8" spans="1:15" s="211" customFormat="1" ht="12.75" hidden="1" customHeight="1" thickBot="1" x14ac:dyDescent="0.25">
      <c r="A8" s="180"/>
      <c r="B8" s="180"/>
      <c r="C8" s="189" t="s">
        <v>480</v>
      </c>
      <c r="D8" s="182">
        <f>COUNT(D5:D7)</f>
        <v>2</v>
      </c>
      <c r="E8" s="166"/>
      <c r="F8" s="182">
        <f>SUM(F5:F7)</f>
        <v>0</v>
      </c>
      <c r="G8" s="166"/>
      <c r="H8" s="182">
        <f>SUM(H5:H7)</f>
        <v>0</v>
      </c>
      <c r="I8" s="183"/>
      <c r="J8" s="183"/>
      <c r="K8" s="183"/>
      <c r="L8" s="202">
        <f>(H8)/(COUNTIF(H5:H7,"&lt;&gt;N/A")*2)</f>
        <v>0</v>
      </c>
      <c r="M8" s="222"/>
      <c r="N8" s="222"/>
      <c r="O8" s="222"/>
    </row>
    <row r="9" spans="1:15" s="210" customFormat="1" ht="72" customHeight="1" x14ac:dyDescent="0.2">
      <c r="A9" s="88" t="s">
        <v>596</v>
      </c>
      <c r="B9" s="106" t="s">
        <v>508</v>
      </c>
      <c r="C9" s="89" t="s">
        <v>475</v>
      </c>
      <c r="D9" s="89" t="s">
        <v>509</v>
      </c>
      <c r="E9" s="89" t="s">
        <v>463</v>
      </c>
      <c r="F9" s="89" t="s">
        <v>467</v>
      </c>
      <c r="G9" s="89" t="s">
        <v>468</v>
      </c>
      <c r="H9" s="89" t="s">
        <v>469</v>
      </c>
      <c r="I9" s="89" t="s">
        <v>460</v>
      </c>
      <c r="J9" s="89" t="s">
        <v>461</v>
      </c>
      <c r="K9" s="89" t="s">
        <v>462</v>
      </c>
      <c r="L9" s="89" t="s">
        <v>472</v>
      </c>
    </row>
    <row r="10" spans="1:15" s="211" customFormat="1" ht="177.75" customHeight="1" x14ac:dyDescent="0.2">
      <c r="A10" s="176" t="s">
        <v>539</v>
      </c>
      <c r="B10" s="281" t="s">
        <v>512</v>
      </c>
      <c r="C10" s="175" t="s">
        <v>535</v>
      </c>
      <c r="D10" s="216">
        <v>3</v>
      </c>
      <c r="E10" s="188"/>
      <c r="F10" s="166" t="str">
        <f>IF(E10="NM",0,IF(E10="PM",1,IF(E10="FM",2,"")))</f>
        <v/>
      </c>
      <c r="G10" s="166"/>
      <c r="H10" s="166" t="str">
        <f>IF(G10="N/A","N/A",IF(G10="NM",0,IF(G10="PM",1,IF(G10="FM",2,""))))</f>
        <v/>
      </c>
      <c r="I10" s="113" t="s">
        <v>503</v>
      </c>
      <c r="J10" s="113" t="s">
        <v>510</v>
      </c>
      <c r="K10" s="113" t="s">
        <v>536</v>
      </c>
      <c r="L10" s="217"/>
    </row>
    <row r="11" spans="1:15" s="211" customFormat="1" ht="103.5" customHeight="1" x14ac:dyDescent="0.2">
      <c r="A11" s="176" t="s">
        <v>539</v>
      </c>
      <c r="B11" s="282"/>
      <c r="C11" s="175" t="s">
        <v>506</v>
      </c>
      <c r="D11" s="216">
        <v>4</v>
      </c>
      <c r="E11" s="188"/>
      <c r="F11" s="166" t="str">
        <f t="shared" ref="F11" si="0">IF(E11="NM",0,IF(E11="PM",1,IF(E11="FM",2,"")))</f>
        <v/>
      </c>
      <c r="G11" s="166"/>
      <c r="H11" s="166" t="str">
        <f>IF(G11="N/A","N/A",IF(G11="NM",0,IF(G11="PM",1,IF(G11="FM",2,""))))</f>
        <v/>
      </c>
      <c r="I11" s="113" t="s">
        <v>507</v>
      </c>
      <c r="J11" s="113" t="s">
        <v>510</v>
      </c>
      <c r="K11" s="113" t="s">
        <v>511</v>
      </c>
      <c r="L11" s="217"/>
    </row>
    <row r="12" spans="1:15" s="211" customFormat="1" ht="103.5" customHeight="1" x14ac:dyDescent="0.2">
      <c r="A12" s="176" t="s">
        <v>539</v>
      </c>
      <c r="B12" s="282"/>
      <c r="C12" s="175" t="s">
        <v>554</v>
      </c>
      <c r="D12" s="216">
        <v>5</v>
      </c>
      <c r="E12" s="188"/>
      <c r="F12" s="166" t="str">
        <f t="shared" ref="F12" si="1">IF(E12="NM",0,IF(E12="PM",1,IF(E12="FM",2,"")))</f>
        <v/>
      </c>
      <c r="G12" s="166"/>
      <c r="H12" s="166" t="str">
        <f>IF(G12="N/A","N/A",IF(G12="NM",0,IF(G12="PM",1,IF(G12="FM",2,""))))</f>
        <v/>
      </c>
      <c r="I12" s="113" t="s">
        <v>555</v>
      </c>
      <c r="J12" s="113" t="s">
        <v>552</v>
      </c>
      <c r="K12" s="113" t="s">
        <v>553</v>
      </c>
      <c r="L12" s="217"/>
    </row>
    <row r="13" spans="1:15" s="211" customFormat="1" ht="12.75" hidden="1" customHeight="1" x14ac:dyDescent="0.2">
      <c r="A13" s="103"/>
      <c r="B13" s="283"/>
      <c r="C13" s="158" t="s">
        <v>480</v>
      </c>
      <c r="D13" s="135">
        <f>COUNT(D10:D12)</f>
        <v>3</v>
      </c>
      <c r="E13" s="166" t="str">
        <f>IF(((F13)/(D13*2))&lt;0.8,"FAIL","PASS")</f>
        <v>FAIL</v>
      </c>
      <c r="F13" s="135">
        <f>SUM(F10:F12)</f>
        <v>0</v>
      </c>
      <c r="G13" s="166" t="str">
        <f>IF(((H13)/(COUNTIF(H10:H12,"&lt;&gt;N/A")*2))&lt;0.8,"FAIL","PASS")</f>
        <v>FAIL</v>
      </c>
      <c r="H13" s="135">
        <f>SUM(H10:H12)</f>
        <v>0</v>
      </c>
      <c r="I13" s="113"/>
      <c r="J13" s="113"/>
      <c r="K13" s="113"/>
      <c r="L13" s="201">
        <f>(H13)/(COUNTIF(H10:H12,"&lt;&gt;N/A")*2)</f>
        <v>0</v>
      </c>
    </row>
    <row r="14" spans="1:15" s="222" customFormat="1" ht="102" customHeight="1" x14ac:dyDescent="0.2">
      <c r="A14" s="176" t="s">
        <v>539</v>
      </c>
      <c r="B14" s="284" t="s">
        <v>602</v>
      </c>
      <c r="C14" s="218" t="s">
        <v>564</v>
      </c>
      <c r="D14" s="219">
        <v>6</v>
      </c>
      <c r="E14" s="188"/>
      <c r="F14" s="166" t="str">
        <f t="shared" ref="F14" si="2">IF(E14="NM",0,IF(E14="PM",1,IF(E14="FM",2,"")))</f>
        <v/>
      </c>
      <c r="G14" s="166"/>
      <c r="H14" s="166" t="str">
        <f>IF(G14="N/A","N/A",IF(G14="NM",0,IF(G14="PM",1,IF(G14="FM",2,""))))</f>
        <v/>
      </c>
      <c r="I14" s="220" t="s">
        <v>197</v>
      </c>
      <c r="J14" s="220" t="s">
        <v>565</v>
      </c>
      <c r="K14" s="220" t="s">
        <v>566</v>
      </c>
      <c r="L14" s="221"/>
    </row>
    <row r="15" spans="1:15" s="222" customFormat="1" ht="114.75" x14ac:dyDescent="0.2">
      <c r="A15" s="176" t="s">
        <v>539</v>
      </c>
      <c r="B15" s="285"/>
      <c r="C15" s="218" t="s">
        <v>558</v>
      </c>
      <c r="D15" s="219">
        <v>7</v>
      </c>
      <c r="E15" s="188"/>
      <c r="F15" s="166" t="str">
        <f t="shared" ref="F15:F20" si="3">IF(E15="NM",0,IF(E15="PM",1,IF(E15="FM",2,"")))</f>
        <v/>
      </c>
      <c r="G15" s="166"/>
      <c r="H15" s="166" t="str">
        <f t="shared" ref="H15:H20" si="4">IF(G15="N/A","N/A",IF(G15="NM",0,IF(G15="PM",1,IF(G15="FM",2,""))))</f>
        <v/>
      </c>
      <c r="I15" s="220" t="s">
        <v>560</v>
      </c>
      <c r="J15" s="220" t="s">
        <v>557</v>
      </c>
      <c r="K15" s="220" t="s">
        <v>567</v>
      </c>
      <c r="L15" s="221"/>
    </row>
    <row r="16" spans="1:15" s="222" customFormat="1" ht="114.75" x14ac:dyDescent="0.2">
      <c r="A16" s="176" t="s">
        <v>539</v>
      </c>
      <c r="B16" s="285"/>
      <c r="C16" s="218" t="s">
        <v>559</v>
      </c>
      <c r="D16" s="219">
        <v>8</v>
      </c>
      <c r="E16" s="188"/>
      <c r="F16" s="166" t="str">
        <f t="shared" si="3"/>
        <v/>
      </c>
      <c r="G16" s="166"/>
      <c r="H16" s="166" t="str">
        <f t="shared" si="4"/>
        <v/>
      </c>
      <c r="I16" s="220" t="s">
        <v>577</v>
      </c>
      <c r="J16" s="220" t="s">
        <v>568</v>
      </c>
      <c r="K16" s="220" t="s">
        <v>569</v>
      </c>
      <c r="L16" s="221"/>
    </row>
    <row r="17" spans="1:12" s="222" customFormat="1" ht="102" customHeight="1" x14ac:dyDescent="0.2">
      <c r="A17" s="176" t="s">
        <v>539</v>
      </c>
      <c r="B17" s="285"/>
      <c r="C17" s="218" t="s">
        <v>563</v>
      </c>
      <c r="D17" s="219">
        <v>9</v>
      </c>
      <c r="E17" s="188"/>
      <c r="F17" s="166" t="str">
        <f t="shared" si="3"/>
        <v/>
      </c>
      <c r="G17" s="166"/>
      <c r="H17" s="166" t="str">
        <f t="shared" si="4"/>
        <v/>
      </c>
      <c r="I17" s="220" t="s">
        <v>504</v>
      </c>
      <c r="J17" s="220" t="s">
        <v>505</v>
      </c>
      <c r="K17" s="220" t="s">
        <v>513</v>
      </c>
      <c r="L17" s="221"/>
    </row>
    <row r="18" spans="1:12" s="222" customFormat="1" ht="128.25" customHeight="1" x14ac:dyDescent="0.2">
      <c r="A18" s="176" t="s">
        <v>539</v>
      </c>
      <c r="B18" s="285"/>
      <c r="C18" s="223" t="s">
        <v>556</v>
      </c>
      <c r="D18" s="219">
        <v>10</v>
      </c>
      <c r="E18" s="188"/>
      <c r="F18" s="166" t="str">
        <f t="shared" si="3"/>
        <v/>
      </c>
      <c r="G18" s="166"/>
      <c r="H18" s="166" t="str">
        <f t="shared" si="4"/>
        <v/>
      </c>
      <c r="I18" s="220" t="s">
        <v>233</v>
      </c>
      <c r="J18" s="220" t="s">
        <v>561</v>
      </c>
      <c r="K18" s="220" t="s">
        <v>562</v>
      </c>
      <c r="L18" s="221"/>
    </row>
    <row r="19" spans="1:12" s="222" customFormat="1" ht="102" x14ac:dyDescent="0.2">
      <c r="A19" s="176" t="s">
        <v>539</v>
      </c>
      <c r="B19" s="285"/>
      <c r="C19" s="218" t="s">
        <v>573</v>
      </c>
      <c r="D19" s="219">
        <v>11</v>
      </c>
      <c r="E19" s="188"/>
      <c r="F19" s="166" t="str">
        <f t="shared" ref="F19" si="5">IF(E19="NM",0,IF(E19="PM",1,IF(E19="FM",2,"")))</f>
        <v/>
      </c>
      <c r="G19" s="166"/>
      <c r="H19" s="166" t="str">
        <f t="shared" ref="H19" si="6">IF(G19="N/A","N/A",IF(G19="NM",0,IF(G19="PM",1,IF(G19="FM",2,""))))</f>
        <v/>
      </c>
      <c r="I19" s="220" t="s">
        <v>574</v>
      </c>
      <c r="J19" s="220" t="s">
        <v>575</v>
      </c>
      <c r="K19" s="220" t="s">
        <v>576</v>
      </c>
      <c r="L19" s="221"/>
    </row>
    <row r="20" spans="1:12" s="222" customFormat="1" ht="76.5" x14ac:dyDescent="0.2">
      <c r="A20" s="176" t="s">
        <v>539</v>
      </c>
      <c r="B20" s="285"/>
      <c r="C20" s="218" t="s">
        <v>543</v>
      </c>
      <c r="D20" s="219">
        <v>12</v>
      </c>
      <c r="E20" s="188"/>
      <c r="F20" s="166" t="str">
        <f t="shared" si="3"/>
        <v/>
      </c>
      <c r="G20" s="166"/>
      <c r="H20" s="166" t="str">
        <f t="shared" si="4"/>
        <v/>
      </c>
      <c r="I20" s="220" t="s">
        <v>204</v>
      </c>
      <c r="J20" s="220" t="s">
        <v>570</v>
      </c>
      <c r="K20" s="220" t="s">
        <v>571</v>
      </c>
      <c r="L20" s="221"/>
    </row>
    <row r="21" spans="1:12" s="211" customFormat="1" ht="12.75" hidden="1" customHeight="1" x14ac:dyDescent="0.2">
      <c r="A21" s="220"/>
      <c r="B21" s="224"/>
      <c r="C21" s="225" t="s">
        <v>551</v>
      </c>
      <c r="D21" s="226">
        <f>COUNT(D14:D20)</f>
        <v>7</v>
      </c>
      <c r="E21" s="219" t="str">
        <f>IF(((F21)/(D21*2))&lt;0.5,"FAIL","PASS")</f>
        <v>FAIL</v>
      </c>
      <c r="F21" s="226">
        <f>SUM(F14:F20)</f>
        <v>0</v>
      </c>
      <c r="G21" s="219" t="str">
        <f>IF(((H21)/(COUNTIF(H14:H20,"&lt;&gt;N/A")*2))&lt;0.5,"FAIL","PASS")</f>
        <v>FAIL</v>
      </c>
      <c r="H21" s="226">
        <f>SUM(H14:H20)</f>
        <v>0</v>
      </c>
      <c r="I21" s="220"/>
      <c r="J21" s="220"/>
      <c r="K21" s="220"/>
      <c r="L21" s="227">
        <f>(H21)/(COUNTIF(H14:H20,"&lt;&gt;N/A")*2)</f>
        <v>0</v>
      </c>
    </row>
    <row r="22" spans="1:12" s="211" customFormat="1" x14ac:dyDescent="0.2">
      <c r="A22" s="41"/>
      <c r="B22" s="41"/>
      <c r="C22" s="185"/>
      <c r="D22" s="33"/>
      <c r="E22" s="230"/>
      <c r="F22" s="33"/>
      <c r="G22" s="230"/>
      <c r="H22" s="33"/>
      <c r="I22" s="179"/>
      <c r="J22" s="179"/>
      <c r="K22" s="179"/>
      <c r="L22" s="179"/>
    </row>
    <row r="23" spans="1:12" hidden="1" x14ac:dyDescent="0.2">
      <c r="C23" s="184" t="s">
        <v>481</v>
      </c>
      <c r="J23" s="232"/>
      <c r="K23" s="232"/>
      <c r="L23" s="209"/>
    </row>
    <row r="24" spans="1:12" ht="38.25" hidden="1" x14ac:dyDescent="0.2">
      <c r="C24" s="159"/>
      <c r="D24" s="162" t="s">
        <v>534</v>
      </c>
      <c r="E24" s="162" t="s">
        <v>487</v>
      </c>
      <c r="F24" s="162" t="s">
        <v>488</v>
      </c>
      <c r="G24" s="162" t="s">
        <v>487</v>
      </c>
      <c r="H24" s="162" t="s">
        <v>488</v>
      </c>
      <c r="I24" s="215"/>
      <c r="J24" s="215"/>
      <c r="K24" s="215"/>
      <c r="L24" s="215"/>
    </row>
    <row r="25" spans="1:12" hidden="1" x14ac:dyDescent="0.2">
      <c r="C25" s="159" t="s">
        <v>482</v>
      </c>
      <c r="D25" s="162" t="str">
        <f>CONCATENATE(D13*2,"/",COUNTIF(H10:H12,"&lt;&gt;N/A")*2)</f>
        <v>6/6</v>
      </c>
      <c r="E25" s="160" t="str">
        <f>E13</f>
        <v>FAIL</v>
      </c>
      <c r="F25" s="160">
        <f>F13</f>
        <v>0</v>
      </c>
      <c r="G25" s="160" t="str">
        <f>G13</f>
        <v>FAIL</v>
      </c>
      <c r="H25" s="160">
        <f>H13</f>
        <v>0</v>
      </c>
      <c r="I25" s="215"/>
      <c r="J25" s="215"/>
      <c r="K25" s="215"/>
      <c r="L25" s="215"/>
    </row>
    <row r="26" spans="1:12" ht="12.75" hidden="1" customHeight="1" x14ac:dyDescent="0.2">
      <c r="C26" s="159" t="s">
        <v>483</v>
      </c>
      <c r="D26" s="162" t="str">
        <f>CONCATENATE(D21*2,"/",COUNTIF(H14:H20,"&lt;&gt;N/A")*2)</f>
        <v>14/14</v>
      </c>
      <c r="E26" s="160" t="str">
        <f>E21</f>
        <v>FAIL</v>
      </c>
      <c r="F26" s="160">
        <f>F21</f>
        <v>0</v>
      </c>
      <c r="G26" s="160" t="str">
        <f>G21</f>
        <v>FAIL</v>
      </c>
      <c r="H26" s="160">
        <f>H21</f>
        <v>0</v>
      </c>
      <c r="I26" s="215"/>
      <c r="J26" s="215"/>
      <c r="K26" s="215"/>
      <c r="L26" s="215"/>
    </row>
    <row r="27" spans="1:12" hidden="1" x14ac:dyDescent="0.2">
      <c r="C27" s="159"/>
      <c r="I27" s="215"/>
      <c r="J27" s="215"/>
      <c r="K27" s="215"/>
      <c r="L27" s="215"/>
    </row>
    <row r="28" spans="1:12" hidden="1" x14ac:dyDescent="0.2">
      <c r="A28" s="215"/>
      <c r="B28" s="215"/>
      <c r="C28" s="159"/>
      <c r="D28" s="160"/>
      <c r="E28" s="164"/>
      <c r="F28" s="160"/>
      <c r="G28" s="164"/>
      <c r="H28" s="160"/>
      <c r="I28" s="215"/>
      <c r="J28" s="215"/>
      <c r="K28" s="215"/>
      <c r="L28" s="215"/>
    </row>
    <row r="29" spans="1:12" hidden="1" x14ac:dyDescent="0.2">
      <c r="A29" s="215"/>
      <c r="B29" s="215"/>
      <c r="I29" s="215"/>
      <c r="J29" s="215"/>
      <c r="K29" s="215"/>
      <c r="L29" s="215"/>
    </row>
    <row r="30" spans="1:12" x14ac:dyDescent="0.2">
      <c r="A30" s="215"/>
      <c r="B30" s="215"/>
      <c r="I30" s="215"/>
      <c r="J30" s="215"/>
      <c r="K30" s="215"/>
      <c r="L30" s="215"/>
    </row>
    <row r="31" spans="1:12" x14ac:dyDescent="0.2">
      <c r="A31" s="215"/>
      <c r="B31" s="215"/>
      <c r="I31" s="215"/>
      <c r="J31" s="215"/>
      <c r="K31" s="215"/>
      <c r="L31" s="215"/>
    </row>
    <row r="32" spans="1:12" x14ac:dyDescent="0.2">
      <c r="A32" s="215"/>
      <c r="B32" s="215"/>
      <c r="I32" s="215"/>
      <c r="J32" s="215"/>
      <c r="K32" s="215"/>
      <c r="L32" s="215"/>
    </row>
    <row r="33" spans="1:12" x14ac:dyDescent="0.2">
      <c r="A33" s="215"/>
      <c r="B33" s="215"/>
      <c r="I33" s="215"/>
      <c r="J33" s="215"/>
      <c r="K33" s="215"/>
      <c r="L33" s="215"/>
    </row>
    <row r="34" spans="1:12" s="212" customFormat="1" ht="38.25" customHeight="1" x14ac:dyDescent="0.2">
      <c r="A34" s="215"/>
      <c r="B34" s="215"/>
      <c r="D34" s="213"/>
      <c r="I34" s="215"/>
    </row>
    <row r="35" spans="1:12" s="212" customFormat="1" x14ac:dyDescent="0.2">
      <c r="A35" s="231"/>
      <c r="B35" s="231"/>
      <c r="D35" s="213"/>
      <c r="I35" s="215"/>
    </row>
    <row r="36" spans="1:12" s="212" customFormat="1" x14ac:dyDescent="0.2">
      <c r="A36" s="231"/>
      <c r="B36" s="231"/>
      <c r="D36" s="213"/>
      <c r="I36" s="215"/>
    </row>
    <row r="37" spans="1:12" s="212" customFormat="1" x14ac:dyDescent="0.2">
      <c r="A37" s="231"/>
      <c r="B37" s="231"/>
      <c r="D37" s="213"/>
      <c r="I37" s="215"/>
    </row>
    <row r="38" spans="1:12" x14ac:dyDescent="0.2">
      <c r="I38" s="215"/>
      <c r="J38" s="215"/>
      <c r="K38" s="215"/>
      <c r="L38" s="215"/>
    </row>
  </sheetData>
  <sheetProtection algorithmName="SHA-512" hashValue="bXXE3EnQxWTJEMVyc/EbqPe817bl5W1eot8VBKVqqE0oA7c8lZTQNgLMkDeFieP9I5bqEjjJ59GmPRbkVu+KSg==" saltValue="IcyB/Udr6bakeoyQ4DFwhQ==" spinCount="100000" sheet="1" objects="1" scenarios="1"/>
  <mergeCells count="4">
    <mergeCell ref="B4:L4"/>
    <mergeCell ref="B10:B13"/>
    <mergeCell ref="B14:B20"/>
    <mergeCell ref="B6:B7"/>
  </mergeCells>
  <conditionalFormatting sqref="K10 K15:K18 K20:K22 K13">
    <cfRule type="expression" dxfId="157" priority="201" stopIfTrue="1">
      <formula>AND($E10=$G10,$E10="FM")</formula>
    </cfRule>
    <cfRule type="expression" dxfId="156" priority="202">
      <formula>$G10="FM"</formula>
    </cfRule>
    <cfRule type="expression" dxfId="155" priority="207">
      <formula>$E10="FM"</formula>
    </cfRule>
  </conditionalFormatting>
  <conditionalFormatting sqref="J10 J15:J18 J20:J22 J13">
    <cfRule type="expression" dxfId="154" priority="205" stopIfTrue="1">
      <formula>AND($E10=$G10,$E10="PM")</formula>
    </cfRule>
    <cfRule type="expression" dxfId="153" priority="206">
      <formula>$G10="PM"</formula>
    </cfRule>
    <cfRule type="expression" dxfId="152" priority="209">
      <formula>$E10="PM"</formula>
    </cfRule>
  </conditionalFormatting>
  <conditionalFormatting sqref="I10 I15:I18 I20:I22 I13">
    <cfRule type="expression" dxfId="151" priority="203" stopIfTrue="1">
      <formula>AND($E10=$G10,$E10="NM")</formula>
    </cfRule>
    <cfRule type="expression" dxfId="150" priority="204">
      <formula>$G10="NM"</formula>
    </cfRule>
    <cfRule type="expression" dxfId="149" priority="208">
      <formula>$E10="NM"</formula>
    </cfRule>
  </conditionalFormatting>
  <conditionalFormatting sqref="E10 E15:E18 E20">
    <cfRule type="expression" dxfId="148" priority="200">
      <formula>ISBLANK($E10)</formula>
    </cfRule>
  </conditionalFormatting>
  <conditionalFormatting sqref="G10 G15:G18 G20">
    <cfRule type="expression" dxfId="147" priority="199">
      <formula>ISBLANK($G10)</formula>
    </cfRule>
  </conditionalFormatting>
  <conditionalFormatting sqref="E25">
    <cfRule type="expression" dxfId="146" priority="184">
      <formula>E25="PASS"</formula>
    </cfRule>
    <cfRule type="expression" dxfId="145" priority="185">
      <formula>E25="FAIL"</formula>
    </cfRule>
  </conditionalFormatting>
  <conditionalFormatting sqref="L10 L15:L18 L20">
    <cfRule type="expression" dxfId="144" priority="181">
      <formula>ISBLANK($L10)</formula>
    </cfRule>
  </conditionalFormatting>
  <conditionalFormatting sqref="E13 E21">
    <cfRule type="expression" dxfId="143" priority="197">
      <formula>$E13="PASS"</formula>
    </cfRule>
    <cfRule type="expression" dxfId="142" priority="198">
      <formula>$E13="FAIL"</formula>
    </cfRule>
  </conditionalFormatting>
  <conditionalFormatting sqref="G13 G21">
    <cfRule type="expression" dxfId="141" priority="195">
      <formula>$G13="PASS"</formula>
    </cfRule>
    <cfRule type="expression" dxfId="140" priority="196">
      <formula>$G13="FAIL"</formula>
    </cfRule>
  </conditionalFormatting>
  <conditionalFormatting sqref="E26">
    <cfRule type="expression" dxfId="139" priority="170">
      <formula>E26="PASS"</formula>
    </cfRule>
    <cfRule type="expression" dxfId="138" priority="171">
      <formula>E26="FAIL"</formula>
    </cfRule>
  </conditionalFormatting>
  <conditionalFormatting sqref="G25">
    <cfRule type="expression" dxfId="137" priority="182">
      <formula>G25="PASS"</formula>
    </cfRule>
    <cfRule type="expression" dxfId="136" priority="183">
      <formula>G25="FAIL"</formula>
    </cfRule>
  </conditionalFormatting>
  <conditionalFormatting sqref="G26">
    <cfRule type="expression" dxfId="135" priority="166">
      <formula>G26="PASS"</formula>
    </cfRule>
    <cfRule type="expression" dxfId="134" priority="167">
      <formula>G26="FAIL"</formula>
    </cfRule>
  </conditionalFormatting>
  <conditionalFormatting sqref="A21">
    <cfRule type="expression" dxfId="133" priority="161" stopIfTrue="1">
      <formula>AND($E21=$G21,$E21="NM")</formula>
    </cfRule>
    <cfRule type="expression" dxfId="132" priority="162">
      <formula>$G21="NM"</formula>
    </cfRule>
    <cfRule type="expression" dxfId="131" priority="163">
      <formula>$E21="NM"</formula>
    </cfRule>
  </conditionalFormatting>
  <conditionalFormatting sqref="K12">
    <cfRule type="expression" dxfId="130" priority="65" stopIfTrue="1">
      <formula>AND($E12=$G12,$E12="FM")</formula>
    </cfRule>
    <cfRule type="expression" dxfId="129" priority="66">
      <formula>$G12="FM"</formula>
    </cfRule>
    <cfRule type="expression" dxfId="128" priority="71">
      <formula>$E12="FM"</formula>
    </cfRule>
  </conditionalFormatting>
  <conditionalFormatting sqref="J12">
    <cfRule type="expression" dxfId="127" priority="69" stopIfTrue="1">
      <formula>AND($E12=$G12,$E12="PM")</formula>
    </cfRule>
    <cfRule type="expression" dxfId="126" priority="70">
      <formula>$G12="PM"</formula>
    </cfRule>
    <cfRule type="expression" dxfId="125" priority="73">
      <formula>$E12="PM"</formula>
    </cfRule>
  </conditionalFormatting>
  <conditionalFormatting sqref="I12">
    <cfRule type="expression" dxfId="124" priority="67" stopIfTrue="1">
      <formula>AND($E12=$G12,$E12="NM")</formula>
    </cfRule>
    <cfRule type="expression" dxfId="123" priority="68">
      <formula>$G12="NM"</formula>
    </cfRule>
    <cfRule type="expression" dxfId="122" priority="72">
      <formula>$E12="NM"</formula>
    </cfRule>
  </conditionalFormatting>
  <conditionalFormatting sqref="E12">
    <cfRule type="expression" dxfId="121" priority="64">
      <formula>ISBLANK($E12)</formula>
    </cfRule>
  </conditionalFormatting>
  <conditionalFormatting sqref="G12">
    <cfRule type="expression" dxfId="120" priority="63">
      <formula>ISBLANK($G12)</formula>
    </cfRule>
  </conditionalFormatting>
  <conditionalFormatting sqref="L12">
    <cfRule type="expression" dxfId="119" priority="62">
      <formula>ISBLANK($L12)</formula>
    </cfRule>
  </conditionalFormatting>
  <conditionalFormatting sqref="K11">
    <cfRule type="expression" dxfId="118" priority="53" stopIfTrue="1">
      <formula>AND($E11=$G11,$E11="FM")</formula>
    </cfRule>
    <cfRule type="expression" dxfId="117" priority="54">
      <formula>$G11="FM"</formula>
    </cfRule>
    <cfRule type="expression" dxfId="116" priority="59">
      <formula>$E11="FM"</formula>
    </cfRule>
  </conditionalFormatting>
  <conditionalFormatting sqref="J11">
    <cfRule type="expression" dxfId="115" priority="57" stopIfTrue="1">
      <formula>AND($E11=$G11,$E11="PM")</formula>
    </cfRule>
    <cfRule type="expression" dxfId="114" priority="58">
      <formula>$G11="PM"</formula>
    </cfRule>
    <cfRule type="expression" dxfId="113" priority="61">
      <formula>$E11="PM"</formula>
    </cfRule>
  </conditionalFormatting>
  <conditionalFormatting sqref="I11">
    <cfRule type="expression" dxfId="112" priority="55" stopIfTrue="1">
      <formula>AND($E11=$G11,$E11="NM")</formula>
    </cfRule>
    <cfRule type="expression" dxfId="111" priority="56">
      <formula>$G11="NM"</formula>
    </cfRule>
    <cfRule type="expression" dxfId="110" priority="60">
      <formula>$E11="NM"</formula>
    </cfRule>
  </conditionalFormatting>
  <conditionalFormatting sqref="E11">
    <cfRule type="expression" dxfId="109" priority="52">
      <formula>ISBLANK($E11)</formula>
    </cfRule>
  </conditionalFormatting>
  <conditionalFormatting sqref="G11">
    <cfRule type="expression" dxfId="108" priority="51">
      <formula>ISBLANK($G11)</formula>
    </cfRule>
  </conditionalFormatting>
  <conditionalFormatting sqref="L11">
    <cfRule type="expression" dxfId="107" priority="50">
      <formula>ISBLANK($L11)</formula>
    </cfRule>
  </conditionalFormatting>
  <conditionalFormatting sqref="I14">
    <cfRule type="expression" dxfId="106" priority="47" stopIfTrue="1">
      <formula>AND($E14=$G14,$E14="NM")</formula>
    </cfRule>
    <cfRule type="expression" dxfId="105" priority="48">
      <formula>$G14="NM"</formula>
    </cfRule>
    <cfRule type="expression" dxfId="104" priority="49">
      <formula>$E14="NM"</formula>
    </cfRule>
  </conditionalFormatting>
  <conditionalFormatting sqref="E14">
    <cfRule type="expression" dxfId="103" priority="46">
      <formula>ISBLANK($E14)</formula>
    </cfRule>
  </conditionalFormatting>
  <conditionalFormatting sqref="G14">
    <cfRule type="expression" dxfId="102" priority="45">
      <formula>ISBLANK($G14)</formula>
    </cfRule>
  </conditionalFormatting>
  <conditionalFormatting sqref="L14">
    <cfRule type="expression" dxfId="101" priority="44">
      <formula>ISBLANK($L14)</formula>
    </cfRule>
  </conditionalFormatting>
  <conditionalFormatting sqref="K14">
    <cfRule type="expression" dxfId="100" priority="38" stopIfTrue="1">
      <formula>AND($E14=$G14,$E14="FM")</formula>
    </cfRule>
    <cfRule type="expression" dxfId="99" priority="39">
      <formula>$G14="FM"</formula>
    </cfRule>
    <cfRule type="expression" dxfId="98" priority="42">
      <formula>$E14="FM"</formula>
    </cfRule>
  </conditionalFormatting>
  <conditionalFormatting sqref="J14">
    <cfRule type="expression" dxfId="97" priority="40" stopIfTrue="1">
      <formula>AND($E14=$G14,$E14="PM")</formula>
    </cfRule>
    <cfRule type="expression" dxfId="96" priority="41">
      <formula>$G14="PM"</formula>
    </cfRule>
    <cfRule type="expression" dxfId="95" priority="43">
      <formula>$E14="PM"</formula>
    </cfRule>
  </conditionalFormatting>
  <conditionalFormatting sqref="K19">
    <cfRule type="expression" dxfId="94" priority="29" stopIfTrue="1">
      <formula>AND($E19=$G19,$E19="FM")</formula>
    </cfRule>
    <cfRule type="expression" dxfId="93" priority="30">
      <formula>$G19="FM"</formula>
    </cfRule>
    <cfRule type="expression" dxfId="92" priority="35">
      <formula>$E19="FM"</formula>
    </cfRule>
  </conditionalFormatting>
  <conditionalFormatting sqref="J19">
    <cfRule type="expression" dxfId="91" priority="33" stopIfTrue="1">
      <formula>AND($E19=$G19,$E19="PM")</formula>
    </cfRule>
    <cfRule type="expression" dxfId="90" priority="34">
      <formula>$G19="PM"</formula>
    </cfRule>
    <cfRule type="expression" dxfId="89" priority="37">
      <formula>$E19="PM"</formula>
    </cfRule>
  </conditionalFormatting>
  <conditionalFormatting sqref="I19">
    <cfRule type="expression" dxfId="88" priority="31" stopIfTrue="1">
      <formula>AND($E19=$G19,$E19="NM")</formula>
    </cfRule>
    <cfRule type="expression" dxfId="87" priority="32">
      <formula>$G19="NM"</formula>
    </cfRule>
    <cfRule type="expression" dxfId="86" priority="36">
      <formula>$E19="NM"</formula>
    </cfRule>
  </conditionalFormatting>
  <conditionalFormatting sqref="E19">
    <cfRule type="expression" dxfId="85" priority="28">
      <formula>ISBLANK($E19)</formula>
    </cfRule>
  </conditionalFormatting>
  <conditionalFormatting sqref="G19">
    <cfRule type="expression" dxfId="84" priority="27">
      <formula>ISBLANK($G19)</formula>
    </cfRule>
  </conditionalFormatting>
  <conditionalFormatting sqref="L19">
    <cfRule type="expression" dxfId="83" priority="26">
      <formula>ISBLANK($L19)</formula>
    </cfRule>
  </conditionalFormatting>
  <conditionalFormatting sqref="K6:K7">
    <cfRule type="expression" dxfId="82" priority="17" stopIfTrue="1">
      <formula>AND($E6=$G6,$E6="FM")</formula>
    </cfRule>
    <cfRule type="expression" dxfId="81" priority="18">
      <formula>$G6="FM"</formula>
    </cfRule>
    <cfRule type="expression" dxfId="80" priority="23">
      <formula>$E6="FM"</formula>
    </cfRule>
  </conditionalFormatting>
  <conditionalFormatting sqref="J6:J7">
    <cfRule type="expression" dxfId="79" priority="21" stopIfTrue="1">
      <formula>AND($E6=$G6,$E6="PM")</formula>
    </cfRule>
    <cfRule type="expression" dxfId="78" priority="22">
      <formula>$G6="PM"</formula>
    </cfRule>
    <cfRule type="expression" dxfId="77" priority="25">
      <formula>$E6="PM"</formula>
    </cfRule>
  </conditionalFormatting>
  <conditionalFormatting sqref="I6:I7">
    <cfRule type="expression" dxfId="76" priority="19" stopIfTrue="1">
      <formula>AND($E6=$G6,$E6="NM")</formula>
    </cfRule>
    <cfRule type="expression" dxfId="75" priority="20">
      <formula>$G6="NM"</formula>
    </cfRule>
    <cfRule type="expression" dxfId="74" priority="24">
      <formula>$E6="NM"</formula>
    </cfRule>
  </conditionalFormatting>
  <conditionalFormatting sqref="E6:E7">
    <cfRule type="expression" dxfId="73" priority="16">
      <formula>ISBLANK($E6)</formula>
    </cfRule>
  </conditionalFormatting>
  <conditionalFormatting sqref="G6:G7">
    <cfRule type="expression" dxfId="72" priority="15">
      <formula>ISBLANK($G6)</formula>
    </cfRule>
  </conditionalFormatting>
  <conditionalFormatting sqref="L6:L7">
    <cfRule type="expression" dxfId="71" priority="14">
      <formula>ISBLANK($L6)</formula>
    </cfRule>
  </conditionalFormatting>
  <conditionalFormatting sqref="K8">
    <cfRule type="expression" dxfId="70" priority="5" stopIfTrue="1">
      <formula>AND($E8=$G8,$E8="FM")</formula>
    </cfRule>
    <cfRule type="expression" dxfId="69" priority="6">
      <formula>$G8="FM"</formula>
    </cfRule>
    <cfRule type="expression" dxfId="68" priority="11">
      <formula>$E8="FM"</formula>
    </cfRule>
  </conditionalFormatting>
  <conditionalFormatting sqref="J8">
    <cfRule type="expression" dxfId="67" priority="9" stopIfTrue="1">
      <formula>AND($E8=$G8,$E8="PM")</formula>
    </cfRule>
    <cfRule type="expression" dxfId="66" priority="10">
      <formula>$G8="PM"</formula>
    </cfRule>
    <cfRule type="expression" dxfId="65" priority="13">
      <formula>$E8="PM"</formula>
    </cfRule>
  </conditionalFormatting>
  <conditionalFormatting sqref="I8">
    <cfRule type="expression" dxfId="64" priority="7" stopIfTrue="1">
      <formula>AND($E8=$G8,$E8="NM")</formula>
    </cfRule>
    <cfRule type="expression" dxfId="63" priority="8">
      <formula>$G8="NM"</formula>
    </cfRule>
    <cfRule type="expression" dxfId="62" priority="12">
      <formula>$E8="NM"</formula>
    </cfRule>
  </conditionalFormatting>
  <conditionalFormatting sqref="E8">
    <cfRule type="expression" dxfId="61" priority="3">
      <formula>$E8="PASS"</formula>
    </cfRule>
    <cfRule type="expression" dxfId="60" priority="4">
      <formula>$E8="FAIL"</formula>
    </cfRule>
  </conditionalFormatting>
  <conditionalFormatting sqref="G8">
    <cfRule type="expression" dxfId="59" priority="1">
      <formula>$G8="PASS"</formula>
    </cfRule>
    <cfRule type="expression" dxfId="58" priority="2">
      <formula>$G8="FAIL"</formula>
    </cfRule>
  </conditionalFormatting>
  <dataValidations count="6">
    <dataValidation type="list" allowBlank="1" showInputMessage="1" showErrorMessage="1" sqref="E12 E14:E20">
      <formula1>Vendor_Rating</formula1>
    </dataValidation>
    <dataValidation type="list" allowBlank="1" showInputMessage="1" showErrorMessage="1" sqref="G12 G14:G20">
      <formula1>JEA_Rating</formula1>
    </dataValidation>
    <dataValidation type="list" allowBlank="1" showInputMessage="1" showErrorMessage="1" sqref="E10:E11">
      <formula1>Vendor_Section1</formula1>
    </dataValidation>
    <dataValidation type="list" allowBlank="1" showInputMessage="1" showErrorMessage="1" sqref="G10:G11">
      <formula1>JEA_Section1</formula1>
    </dataValidation>
    <dataValidation type="list" allowBlank="1" showInputMessage="1" showErrorMessage="1" sqref="E6:E7">
      <formula1>Vendor_Section_Info1</formula1>
    </dataValidation>
    <dataValidation type="list" allowBlank="1" showInputMessage="1" showErrorMessage="1" sqref="G6:G7">
      <formula1>JEA_Section_Info1</formula1>
    </dataValidation>
  </dataValidations>
  <pageMargins left="0.25" right="0.25" top="0.75" bottom="0.75" header="0.3" footer="0.3"/>
  <pageSetup paperSize="5" scale="56"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activeCell="D5" sqref="D5"/>
    </sheetView>
  </sheetViews>
  <sheetFormatPr defaultRowHeight="12.75" x14ac:dyDescent="0.2"/>
  <cols>
    <col min="3" max="3" width="19.7109375" customWidth="1"/>
    <col min="4" max="5" width="21.140625" customWidth="1"/>
  </cols>
  <sheetData>
    <row r="1" spans="1:6" x14ac:dyDescent="0.2">
      <c r="A1" s="200"/>
    </row>
    <row r="3" spans="1:6" ht="18" x14ac:dyDescent="0.2">
      <c r="B3" s="98"/>
      <c r="C3" s="98"/>
      <c r="D3" s="288" t="s">
        <v>538</v>
      </c>
      <c r="E3" s="288"/>
      <c r="F3" s="11"/>
    </row>
    <row r="4" spans="1:6" ht="38.25" x14ac:dyDescent="0.2">
      <c r="B4" s="11"/>
      <c r="C4" s="11"/>
      <c r="D4" s="203" t="s">
        <v>544</v>
      </c>
      <c r="E4" s="203" t="s">
        <v>540</v>
      </c>
      <c r="F4" s="11"/>
    </row>
    <row r="5" spans="1:6" x14ac:dyDescent="0.2">
      <c r="B5" s="11"/>
      <c r="C5" s="11"/>
      <c r="D5" s="203" t="str">
        <f>Evaluation!H6</f>
        <v/>
      </c>
      <c r="E5" s="203" t="str">
        <f>Evaluation!H7</f>
        <v/>
      </c>
      <c r="F5" s="11"/>
    </row>
    <row r="6" spans="1:6" ht="25.5" x14ac:dyDescent="0.2">
      <c r="B6" s="289" t="s">
        <v>539</v>
      </c>
      <c r="C6" s="204" t="s">
        <v>548</v>
      </c>
      <c r="D6" s="234" t="e">
        <f>(IF(Evaluation!G10="NM",5,IF(Evaluation!G10="PM",3,IF(Evaluation!G10="FM",1,""))))*D5</f>
        <v>#VALUE!</v>
      </c>
      <c r="E6" s="205" t="e">
        <f>(IF(Evaluation!G10="NM",5,IF(Evaluation!G10="PM",3,IF(Evaluation!G10="FM",1,""))))*E5</f>
        <v>#VALUE!</v>
      </c>
      <c r="F6" s="206"/>
    </row>
    <row r="7" spans="1:6" ht="25.5" x14ac:dyDescent="0.2">
      <c r="B7" s="289"/>
      <c r="C7" s="204" t="s">
        <v>549</v>
      </c>
      <c r="D7" s="234" t="e">
        <f>(IF(Evaluation!G11="NM",5,IF(Evaluation!G11="PM",3,IF(Evaluation!G11="FM",1,""))))*D5</f>
        <v>#VALUE!</v>
      </c>
      <c r="E7" s="205" t="e">
        <f>(IF(Evaluation!G11="NM",5,IF(Evaluation!G11="PM",3,IF(Evaluation!G11="FM",1,""))))*E5</f>
        <v>#VALUE!</v>
      </c>
      <c r="F7" s="206"/>
    </row>
    <row r="8" spans="1:6" ht="38.25" x14ac:dyDescent="0.2">
      <c r="B8" s="289"/>
      <c r="C8" s="204" t="s">
        <v>550</v>
      </c>
      <c r="D8" s="234" t="e">
        <f>(IF(Evaluation!G12="NM",5,IF(Evaluation!G12="PM",3,IF(Evaluation!G12="FM",1,""))))*D5</f>
        <v>#VALUE!</v>
      </c>
      <c r="E8" s="205" t="e">
        <f>(IF(Evaluation!G12="NM",5,IF(Evaluation!G12="PM",3,IF(Evaluation!G12="FM",1,""))))*E5</f>
        <v>#VALUE!</v>
      </c>
      <c r="F8" s="206"/>
    </row>
    <row r="9" spans="1:6" x14ac:dyDescent="0.2">
      <c r="B9" s="289"/>
      <c r="C9" s="204" t="s">
        <v>545</v>
      </c>
      <c r="D9" s="234" t="e">
        <f>(IF(Evaluation!G14="NM",5,IF(Evaluation!G14="PM",3,IF(Evaluation!G14="FM",1,""))))*D5</f>
        <v>#VALUE!</v>
      </c>
      <c r="E9" s="205" t="e">
        <f>(IF(Evaluation!G14="NM",5,IF(Evaluation!G14="PM",3,IF(Evaluation!G14="FM",1,""))))*E5</f>
        <v>#VALUE!</v>
      </c>
      <c r="F9" s="206"/>
    </row>
    <row r="10" spans="1:6" ht="38.25" x14ac:dyDescent="0.2">
      <c r="B10" s="289"/>
      <c r="C10" s="204" t="s">
        <v>542</v>
      </c>
      <c r="D10" s="234" t="e">
        <f>(IF(Evaluation!G15="NM",5,IF(Evaluation!G15="PM",3,IF(Evaluation!G15="FM",1,""))))*D5</f>
        <v>#VALUE!</v>
      </c>
      <c r="E10" s="205" t="e">
        <f>(IF(Evaluation!G14="NM",5,IF(Evaluation!G14="PM",3,IF(Evaluation!G14="FM",1,""))))*E5</f>
        <v>#VALUE!</v>
      </c>
      <c r="F10" s="206"/>
    </row>
    <row r="11" spans="1:6" ht="38.25" x14ac:dyDescent="0.2">
      <c r="B11" s="289"/>
      <c r="C11" s="204" t="s">
        <v>541</v>
      </c>
      <c r="D11" s="234" t="e">
        <f>(IF(Evaluation!G16="NM",5,IF(Evaluation!G16="PM",3,IF(Evaluation!G16="FM",1,""))))*D5</f>
        <v>#VALUE!</v>
      </c>
      <c r="E11" s="205" t="e">
        <f>(IF(Evaluation!G15="NM",5,IF(Evaluation!G15="PM",3,IF(Evaluation!G15="FM",1,""))))*E5</f>
        <v>#VALUE!</v>
      </c>
      <c r="F11" s="206"/>
    </row>
    <row r="12" spans="1:6" x14ac:dyDescent="0.2">
      <c r="B12" s="289"/>
      <c r="C12" s="204" t="s">
        <v>273</v>
      </c>
      <c r="D12" s="234" t="e">
        <f>(IF(Evaluation!G17="NM",5,IF(Evaluation!G17="PM",3,IF(Evaluation!G17="FM",1,""))))*D5</f>
        <v>#VALUE!</v>
      </c>
      <c r="E12" s="205" t="e">
        <f>(IF(Evaluation!G16="NM",5,IF(Evaluation!G16="PM",3,IF(Evaluation!G16="FM",1,""))))*E5</f>
        <v>#VALUE!</v>
      </c>
      <c r="F12" s="206"/>
    </row>
    <row r="13" spans="1:6" ht="25.5" x14ac:dyDescent="0.2">
      <c r="B13" s="289"/>
      <c r="C13" s="204" t="s">
        <v>546</v>
      </c>
      <c r="D13" s="234" t="e">
        <f>(IF(Evaluation!G18="NM",5,IF(Evaluation!G18="PM",3,IF(Evaluation!G18="FM",1,""))))*D5</f>
        <v>#VALUE!</v>
      </c>
      <c r="E13" s="205" t="e">
        <f>(IF(Evaluation!G17="NM",5,IF(Evaluation!G17="PM",3,IF(Evaluation!G17="FM",1,""))))*E5</f>
        <v>#VALUE!</v>
      </c>
      <c r="F13" s="206"/>
    </row>
    <row r="14" spans="1:6" x14ac:dyDescent="0.2">
      <c r="B14" s="289"/>
      <c r="C14" s="204" t="s">
        <v>601</v>
      </c>
      <c r="D14" s="234" t="e">
        <f>(IF(Evaluation!G19="NM",5,IF(Evaluation!G19="PM",3,IF(Evaluation!G19="FM",1,""))))*D5</f>
        <v>#VALUE!</v>
      </c>
      <c r="E14" s="205" t="e">
        <f>(IF(Evaluation!G18="NM",5,IF(Evaluation!G18="PM",3,IF(Evaluation!G18="FM",1,""))))*E5</f>
        <v>#VALUE!</v>
      </c>
      <c r="F14" s="208"/>
    </row>
    <row r="15" spans="1:6" x14ac:dyDescent="0.2">
      <c r="B15" s="289"/>
      <c r="C15" s="204" t="s">
        <v>547</v>
      </c>
      <c r="D15" s="234" t="e">
        <f>(IF(Evaluation!G20="NM",5,IF(Evaluation!G20="PM",3,IF(Evaluation!G20="FM",1,""))))*D5</f>
        <v>#VALUE!</v>
      </c>
      <c r="E15" s="205" t="e">
        <f>(IF(Evaluation!G19="NM",5,IF(Evaluation!G19="PM",3,IF(Evaluation!G19="FM",1,""))))*E5</f>
        <v>#VALUE!</v>
      </c>
      <c r="F15" s="208"/>
    </row>
    <row r="16" spans="1:6" x14ac:dyDescent="0.2">
      <c r="B16" s="30"/>
      <c r="C16" s="30"/>
      <c r="D16" s="207"/>
      <c r="E16" s="207"/>
      <c r="F16" s="208"/>
    </row>
    <row r="17" spans="2:6" x14ac:dyDescent="0.2">
      <c r="B17" s="30"/>
      <c r="C17" s="86"/>
      <c r="D17" s="207" t="e">
        <f>SUM(D6:D16)</f>
        <v>#VALUE!</v>
      </c>
      <c r="E17" s="207" t="e">
        <f>SUM(E6:E16)</f>
        <v>#VALUE!</v>
      </c>
      <c r="F17" s="208"/>
    </row>
  </sheetData>
  <mergeCells count="2">
    <mergeCell ref="D3:E3"/>
    <mergeCell ref="B6:B1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autoPageBreaks="0" fitToPage="1"/>
  </sheetPr>
  <dimension ref="A1:U125"/>
  <sheetViews>
    <sheetView view="pageBreakPreview" zoomScaleNormal="100" zoomScaleSheetLayoutView="100" workbookViewId="0">
      <pane ySplit="17" topLeftCell="A21" activePane="bottomLeft" state="frozen"/>
      <selection pane="bottomLeft" activeCell="C18" sqref="C18"/>
    </sheetView>
  </sheetViews>
  <sheetFormatPr defaultRowHeight="12.75" x14ac:dyDescent="0.2"/>
  <cols>
    <col min="1" max="1" width="12" style="87" customWidth="1"/>
    <col min="2" max="2" width="16.42578125" style="87" customWidth="1"/>
    <col min="3" max="3" width="23.42578125" style="1" customWidth="1"/>
    <col min="4" max="4" width="47.140625" style="30" customWidth="1"/>
    <col min="5" max="5" width="12" style="30" hidden="1" customWidth="1"/>
    <col min="6" max="6" width="8.85546875" style="79" customWidth="1"/>
    <col min="7" max="8" width="3.28515625" style="79" hidden="1" customWidth="1"/>
    <col min="9" max="9" width="18.28515625" style="30" hidden="1" customWidth="1"/>
    <col min="10" max="10" width="13.140625" style="30" hidden="1" customWidth="1"/>
    <col min="11" max="14" width="14.140625" style="30" customWidth="1"/>
    <col min="15" max="15" width="23.85546875" style="30" customWidth="1"/>
    <col min="16" max="16" width="28.85546875" style="86" customWidth="1"/>
    <col min="17" max="17" width="35" style="86" customWidth="1"/>
    <col min="18" max="18" width="31" style="86" hidden="1" customWidth="1"/>
    <col min="19" max="19" width="43.85546875" style="86" customWidth="1"/>
    <col min="20" max="20" width="56.5703125" style="11" customWidth="1"/>
    <col min="21" max="16384" width="9.140625" style="11"/>
  </cols>
  <sheetData>
    <row r="1" spans="1:19" ht="15.75" x14ac:dyDescent="0.2">
      <c r="A1" s="133" t="s">
        <v>470</v>
      </c>
    </row>
    <row r="2" spans="1:19" x14ac:dyDescent="0.2">
      <c r="A2" s="295" t="s">
        <v>471</v>
      </c>
      <c r="B2" s="295"/>
      <c r="C2" s="31"/>
      <c r="E2" s="131"/>
      <c r="F2" s="131"/>
      <c r="G2" s="131"/>
      <c r="H2" s="131"/>
      <c r="I2" s="131"/>
      <c r="J2" s="131"/>
      <c r="K2" s="131"/>
      <c r="L2" s="131"/>
      <c r="M2" s="131"/>
      <c r="N2" s="131"/>
      <c r="O2" s="131"/>
      <c r="P2" s="131"/>
      <c r="Q2" s="131"/>
    </row>
    <row r="3" spans="1:19" x14ac:dyDescent="0.2">
      <c r="A3" s="295" t="s">
        <v>474</v>
      </c>
      <c r="B3" s="295"/>
      <c r="C3" s="134" t="s">
        <v>372</v>
      </c>
      <c r="E3" s="131"/>
      <c r="F3" s="131"/>
      <c r="G3" s="131"/>
      <c r="H3" s="131"/>
      <c r="I3" s="131"/>
      <c r="J3" s="131"/>
      <c r="K3" s="131"/>
      <c r="L3" s="131"/>
      <c r="M3" s="131"/>
      <c r="N3" s="131"/>
      <c r="O3" s="131"/>
      <c r="P3" s="131"/>
      <c r="Q3" s="131"/>
    </row>
    <row r="4" spans="1:19" s="6" customFormat="1" ht="38.25" customHeight="1" x14ac:dyDescent="0.3">
      <c r="A4" s="19" t="s">
        <v>249</v>
      </c>
      <c r="B4" s="19"/>
      <c r="C4" s="19"/>
      <c r="D4" s="19"/>
      <c r="E4" s="18"/>
      <c r="F4" s="75"/>
      <c r="G4" s="75"/>
      <c r="H4" s="75"/>
      <c r="I4" s="19"/>
      <c r="J4" s="18"/>
      <c r="K4" s="296" t="s">
        <v>473</v>
      </c>
      <c r="L4" s="296"/>
      <c r="M4" s="296"/>
      <c r="N4" s="296"/>
      <c r="O4" s="296"/>
      <c r="P4" s="296"/>
      <c r="Q4" s="296"/>
      <c r="R4" s="296"/>
      <c r="S4" s="296"/>
    </row>
    <row r="5" spans="1:19" s="20" customFormat="1" ht="15.75" thickBot="1" x14ac:dyDescent="0.25">
      <c r="A5" s="297" t="s">
        <v>432</v>
      </c>
      <c r="B5" s="297"/>
      <c r="C5" s="297"/>
      <c r="D5" s="297"/>
      <c r="E5" s="132"/>
      <c r="F5" s="132"/>
      <c r="G5" s="132"/>
      <c r="H5" s="132"/>
      <c r="I5" s="132"/>
      <c r="J5" s="132"/>
      <c r="K5" s="132"/>
      <c r="L5" s="14"/>
      <c r="M5" s="14"/>
      <c r="N5" s="14"/>
      <c r="O5" s="14"/>
      <c r="P5" s="14"/>
      <c r="Q5" s="14"/>
      <c r="R5" s="14"/>
      <c r="S5" s="14"/>
    </row>
    <row r="6" spans="1:19" s="43" customFormat="1" ht="63.75" x14ac:dyDescent="0.2">
      <c r="A6" s="88" t="s">
        <v>373</v>
      </c>
      <c r="B6" s="106"/>
      <c r="C6" s="89" t="s">
        <v>21</v>
      </c>
      <c r="D6" s="89" t="s">
        <v>475</v>
      </c>
      <c r="E6" s="89" t="s">
        <v>52</v>
      </c>
      <c r="F6" s="89" t="s">
        <v>285</v>
      </c>
      <c r="G6" s="89" t="s">
        <v>393</v>
      </c>
      <c r="H6" s="89" t="s">
        <v>394</v>
      </c>
      <c r="I6" s="89" t="s">
        <v>28</v>
      </c>
      <c r="J6" s="89" t="s">
        <v>51</v>
      </c>
      <c r="K6" s="89" t="s">
        <v>463</v>
      </c>
      <c r="L6" s="89" t="s">
        <v>467</v>
      </c>
      <c r="M6" s="89" t="s">
        <v>468</v>
      </c>
      <c r="N6" s="89" t="s">
        <v>469</v>
      </c>
      <c r="O6" s="89" t="s">
        <v>460</v>
      </c>
      <c r="P6" s="89" t="s">
        <v>461</v>
      </c>
      <c r="Q6" s="89" t="s">
        <v>462</v>
      </c>
      <c r="R6" s="90" t="s">
        <v>48</v>
      </c>
      <c r="S6" s="89" t="s">
        <v>472</v>
      </c>
    </row>
    <row r="7" spans="1:19" ht="63.75" hidden="1" x14ac:dyDescent="0.2">
      <c r="A7" s="91" t="s">
        <v>54</v>
      </c>
      <c r="B7" s="107"/>
      <c r="C7" s="7" t="s">
        <v>96</v>
      </c>
      <c r="D7" s="94" t="s">
        <v>97</v>
      </c>
      <c r="E7" s="28"/>
      <c r="F7" s="28"/>
      <c r="G7" s="28"/>
      <c r="H7" s="28"/>
      <c r="I7" s="28"/>
      <c r="J7" s="28"/>
      <c r="K7" s="28"/>
      <c r="L7" s="28"/>
      <c r="M7" s="28"/>
      <c r="N7" s="28"/>
      <c r="O7" s="94" t="s">
        <v>236</v>
      </c>
      <c r="P7" s="94" t="s">
        <v>237</v>
      </c>
      <c r="Q7" s="94" t="s">
        <v>98</v>
      </c>
      <c r="R7" s="99" t="s">
        <v>86</v>
      </c>
      <c r="S7" s="73"/>
    </row>
    <row r="8" spans="1:19" ht="63.75" hidden="1" x14ac:dyDescent="0.2">
      <c r="A8" s="91" t="s">
        <v>54</v>
      </c>
      <c r="B8" s="107"/>
      <c r="C8" s="7" t="s">
        <v>99</v>
      </c>
      <c r="D8" s="95" t="s">
        <v>100</v>
      </c>
      <c r="E8" s="28"/>
      <c r="F8" s="28"/>
      <c r="G8" s="28"/>
      <c r="H8" s="28"/>
      <c r="I8" s="28"/>
      <c r="J8" s="28"/>
      <c r="K8" s="28"/>
      <c r="L8" s="28"/>
      <c r="M8" s="28"/>
      <c r="N8" s="28"/>
      <c r="O8" s="94" t="s">
        <v>4</v>
      </c>
      <c r="P8" s="94" t="s">
        <v>71</v>
      </c>
      <c r="Q8" s="94" t="s">
        <v>72</v>
      </c>
      <c r="R8" s="99" t="s">
        <v>87</v>
      </c>
      <c r="S8" s="73"/>
    </row>
    <row r="9" spans="1:19" ht="102" hidden="1" x14ac:dyDescent="0.2">
      <c r="A9" s="91" t="s">
        <v>54</v>
      </c>
      <c r="B9" s="107"/>
      <c r="C9" s="7" t="s">
        <v>101</v>
      </c>
      <c r="D9" s="95" t="s">
        <v>73</v>
      </c>
      <c r="E9" s="28"/>
      <c r="F9" s="28"/>
      <c r="G9" s="28"/>
      <c r="H9" s="28"/>
      <c r="I9" s="28"/>
      <c r="J9" s="28"/>
      <c r="K9" s="28"/>
      <c r="L9" s="28"/>
      <c r="M9" s="28"/>
      <c r="N9" s="28"/>
      <c r="O9" s="94" t="s">
        <v>102</v>
      </c>
      <c r="P9" s="94" t="s">
        <v>103</v>
      </c>
      <c r="Q9" s="94" t="s">
        <v>88</v>
      </c>
      <c r="R9" s="99" t="s">
        <v>87</v>
      </c>
      <c r="S9" s="73"/>
    </row>
    <row r="10" spans="1:19" ht="89.25" hidden="1" x14ac:dyDescent="0.2">
      <c r="A10" s="91" t="s">
        <v>54</v>
      </c>
      <c r="B10" s="107"/>
      <c r="C10" s="7" t="s">
        <v>104</v>
      </c>
      <c r="D10" s="95" t="s">
        <v>271</v>
      </c>
      <c r="E10" s="28"/>
      <c r="F10" s="28"/>
      <c r="G10" s="28"/>
      <c r="H10" s="28"/>
      <c r="I10" s="28"/>
      <c r="J10" s="28"/>
      <c r="K10" s="28"/>
      <c r="L10" s="28"/>
      <c r="M10" s="28"/>
      <c r="N10" s="28"/>
      <c r="O10" s="94" t="s">
        <v>105</v>
      </c>
      <c r="P10" s="94" t="s">
        <v>106</v>
      </c>
      <c r="Q10" s="94" t="s">
        <v>107</v>
      </c>
      <c r="R10" s="99" t="s">
        <v>87</v>
      </c>
      <c r="S10" s="73"/>
    </row>
    <row r="11" spans="1:19" ht="76.5" hidden="1" x14ac:dyDescent="0.2">
      <c r="A11" s="91" t="s">
        <v>54</v>
      </c>
      <c r="B11" s="107"/>
      <c r="C11" s="26" t="s">
        <v>108</v>
      </c>
      <c r="D11" s="94" t="s">
        <v>250</v>
      </c>
      <c r="E11" s="28"/>
      <c r="F11" s="28"/>
      <c r="G11" s="28"/>
      <c r="H11" s="28"/>
      <c r="I11" s="28"/>
      <c r="J11" s="28"/>
      <c r="K11" s="28"/>
      <c r="L11" s="28"/>
      <c r="M11" s="28"/>
      <c r="N11" s="28"/>
      <c r="O11" s="94" t="s">
        <v>109</v>
      </c>
      <c r="P11" s="94" t="s">
        <v>110</v>
      </c>
      <c r="Q11" s="94" t="s">
        <v>74</v>
      </c>
      <c r="R11" s="99" t="s">
        <v>86</v>
      </c>
      <c r="S11" s="73"/>
    </row>
    <row r="12" spans="1:19" ht="51" hidden="1" x14ac:dyDescent="0.2">
      <c r="A12" s="91" t="s">
        <v>54</v>
      </c>
      <c r="B12" s="107"/>
      <c r="C12" s="27" t="s">
        <v>5</v>
      </c>
      <c r="D12" s="96" t="s">
        <v>111</v>
      </c>
      <c r="E12" s="28"/>
      <c r="F12" s="77"/>
      <c r="G12" s="77"/>
      <c r="H12" s="77"/>
      <c r="I12" s="28"/>
      <c r="J12" s="28"/>
      <c r="K12" s="28"/>
      <c r="L12" s="28"/>
      <c r="M12" s="28"/>
      <c r="N12" s="28"/>
      <c r="O12" s="94" t="s">
        <v>112</v>
      </c>
      <c r="P12" s="94" t="s">
        <v>113</v>
      </c>
      <c r="Q12" s="94" t="s">
        <v>114</v>
      </c>
      <c r="R12" s="99" t="s">
        <v>86</v>
      </c>
      <c r="S12" s="32"/>
    </row>
    <row r="13" spans="1:19" ht="63.75" hidden="1" x14ac:dyDescent="0.2">
      <c r="A13" s="91" t="s">
        <v>54</v>
      </c>
      <c r="B13" s="107"/>
      <c r="C13" s="27" t="s">
        <v>6</v>
      </c>
      <c r="D13" s="96" t="s">
        <v>115</v>
      </c>
      <c r="E13" s="28"/>
      <c r="F13" s="77"/>
      <c r="G13" s="77"/>
      <c r="H13" s="77"/>
      <c r="I13" s="28"/>
      <c r="J13" s="28"/>
      <c r="K13" s="28"/>
      <c r="L13" s="28"/>
      <c r="M13" s="28"/>
      <c r="N13" s="28"/>
      <c r="O13" s="94" t="s">
        <v>38</v>
      </c>
      <c r="P13" s="94" t="s">
        <v>39</v>
      </c>
      <c r="Q13" s="94" t="s">
        <v>7</v>
      </c>
      <c r="R13" s="99" t="s">
        <v>86</v>
      </c>
      <c r="S13" s="32"/>
    </row>
    <row r="14" spans="1:19" ht="76.5" hidden="1" x14ac:dyDescent="0.2">
      <c r="A14" s="91" t="s">
        <v>53</v>
      </c>
      <c r="B14" s="107"/>
      <c r="C14" s="9" t="s">
        <v>8</v>
      </c>
      <c r="D14" s="97" t="s">
        <v>117</v>
      </c>
      <c r="E14" s="28"/>
      <c r="F14" s="28"/>
      <c r="G14" s="28"/>
      <c r="H14" s="28"/>
      <c r="I14" s="28"/>
      <c r="J14" s="28"/>
      <c r="K14" s="28"/>
      <c r="L14" s="28"/>
      <c r="M14" s="28"/>
      <c r="N14" s="28"/>
      <c r="O14" s="94" t="s">
        <v>118</v>
      </c>
      <c r="P14" s="94" t="s">
        <v>75</v>
      </c>
      <c r="Q14" s="94" t="s">
        <v>119</v>
      </c>
      <c r="R14" s="99" t="s">
        <v>86</v>
      </c>
      <c r="S14" s="73"/>
    </row>
    <row r="15" spans="1:19" ht="63.75" hidden="1" x14ac:dyDescent="0.2">
      <c r="A15" s="91" t="s">
        <v>53</v>
      </c>
      <c r="B15" s="107"/>
      <c r="C15" s="9" t="s">
        <v>9</v>
      </c>
      <c r="D15" s="97" t="s">
        <v>120</v>
      </c>
      <c r="E15" s="28"/>
      <c r="F15" s="28"/>
      <c r="G15" s="28"/>
      <c r="H15" s="28"/>
      <c r="I15" s="28"/>
      <c r="J15" s="28"/>
      <c r="K15" s="28"/>
      <c r="L15" s="28"/>
      <c r="M15" s="28"/>
      <c r="N15" s="28"/>
      <c r="O15" s="94" t="s">
        <v>121</v>
      </c>
      <c r="P15" s="94" t="s">
        <v>122</v>
      </c>
      <c r="Q15" s="94" t="s">
        <v>123</v>
      </c>
      <c r="R15" s="99" t="s">
        <v>89</v>
      </c>
      <c r="S15" s="73"/>
    </row>
    <row r="16" spans="1:19" ht="114.75" hidden="1" x14ac:dyDescent="0.2">
      <c r="A16" s="91" t="s">
        <v>53</v>
      </c>
      <c r="B16" s="107"/>
      <c r="C16" s="9" t="s">
        <v>10</v>
      </c>
      <c r="D16" s="97" t="s">
        <v>124</v>
      </c>
      <c r="E16" s="28"/>
      <c r="F16" s="28"/>
      <c r="G16" s="28"/>
      <c r="H16" s="28"/>
      <c r="I16" s="28"/>
      <c r="J16" s="28"/>
      <c r="K16" s="28"/>
      <c r="L16" s="28"/>
      <c r="M16" s="28"/>
      <c r="N16" s="28"/>
      <c r="O16" s="94" t="s">
        <v>11</v>
      </c>
      <c r="P16" s="94" t="s">
        <v>30</v>
      </c>
      <c r="Q16" s="94" t="s">
        <v>125</v>
      </c>
      <c r="R16" s="99" t="s">
        <v>89</v>
      </c>
      <c r="S16" s="73"/>
    </row>
    <row r="17" spans="1:19" ht="114.75" hidden="1" x14ac:dyDescent="0.2">
      <c r="A17" s="91" t="s">
        <v>53</v>
      </c>
      <c r="B17" s="107"/>
      <c r="C17" s="9" t="s">
        <v>40</v>
      </c>
      <c r="D17" s="97" t="s">
        <v>251</v>
      </c>
      <c r="E17" s="28"/>
      <c r="F17" s="28"/>
      <c r="G17" s="28"/>
      <c r="H17" s="28"/>
      <c r="I17" s="28"/>
      <c r="J17" s="28"/>
      <c r="K17" s="28"/>
      <c r="L17" s="28"/>
      <c r="M17" s="28"/>
      <c r="N17" s="28"/>
      <c r="O17" s="94" t="s">
        <v>41</v>
      </c>
      <c r="P17" s="94" t="s">
        <v>126</v>
      </c>
      <c r="Q17" s="94" t="s">
        <v>127</v>
      </c>
      <c r="R17" s="99" t="s">
        <v>87</v>
      </c>
      <c r="S17" s="73"/>
    </row>
    <row r="18" spans="1:19" s="74" customFormat="1" ht="140.25" customHeight="1" x14ac:dyDescent="0.2">
      <c r="A18" s="115" t="s">
        <v>18</v>
      </c>
      <c r="B18" s="298" t="s">
        <v>476</v>
      </c>
      <c r="C18" s="103" t="s">
        <v>69</v>
      </c>
      <c r="D18" s="113" t="s">
        <v>455</v>
      </c>
      <c r="E18" s="28"/>
      <c r="F18" s="28">
        <v>1</v>
      </c>
      <c r="G18" s="28">
        <v>1</v>
      </c>
      <c r="H18" s="28"/>
      <c r="I18" s="28"/>
      <c r="J18" s="28"/>
      <c r="K18" s="28" t="s">
        <v>466</v>
      </c>
      <c r="L18" s="28">
        <f>IF(K18="NM",0,IF(K18="PM",1,IF(K18="FM",2,"")))</f>
        <v>2</v>
      </c>
      <c r="M18" s="28" t="s">
        <v>465</v>
      </c>
      <c r="N18" s="28">
        <f>IF(M18="NM",0,IF(M18="PM",1,IF(M18="FM",2,"")))</f>
        <v>1</v>
      </c>
      <c r="O18" s="113" t="s">
        <v>131</v>
      </c>
      <c r="P18" s="113" t="s">
        <v>132</v>
      </c>
      <c r="Q18" s="114" t="s">
        <v>133</v>
      </c>
      <c r="R18" s="99" t="s">
        <v>89</v>
      </c>
      <c r="S18" s="73"/>
    </row>
    <row r="19" spans="1:19" s="74" customFormat="1" ht="102" x14ac:dyDescent="0.2">
      <c r="A19" s="116" t="s">
        <v>179</v>
      </c>
      <c r="B19" s="299"/>
      <c r="C19" s="103" t="s">
        <v>183</v>
      </c>
      <c r="D19" s="113" t="s">
        <v>456</v>
      </c>
      <c r="E19" s="28"/>
      <c r="F19" s="28">
        <v>2</v>
      </c>
      <c r="G19" s="28">
        <v>1</v>
      </c>
      <c r="H19" s="28"/>
      <c r="I19" s="28"/>
      <c r="J19" s="28"/>
      <c r="K19" s="166" t="s">
        <v>466</v>
      </c>
      <c r="L19" s="28">
        <f>IF(K19="NM",0,IF(K19="PM",1,IF(K19="FM",2,"")))</f>
        <v>2</v>
      </c>
      <c r="M19" s="28" t="s">
        <v>466</v>
      </c>
      <c r="N19" s="28">
        <f>IF(M19="NM",0,IF(M19="PM",1,IF(M19="FM",2,"")))</f>
        <v>2</v>
      </c>
      <c r="O19" s="114" t="s">
        <v>184</v>
      </c>
      <c r="P19" s="113" t="s">
        <v>185</v>
      </c>
      <c r="Q19" s="114" t="s">
        <v>395</v>
      </c>
      <c r="R19" s="99" t="s">
        <v>87</v>
      </c>
      <c r="S19" s="73"/>
    </row>
    <row r="20" spans="1:19" s="74" customFormat="1" ht="191.25" x14ac:dyDescent="0.2">
      <c r="A20" s="115" t="s">
        <v>18</v>
      </c>
      <c r="B20" s="299"/>
      <c r="C20" s="103" t="s">
        <v>46</v>
      </c>
      <c r="D20" s="113" t="s">
        <v>457</v>
      </c>
      <c r="E20" s="84"/>
      <c r="F20" s="28">
        <v>3</v>
      </c>
      <c r="G20" s="28">
        <v>2</v>
      </c>
      <c r="H20" s="28"/>
      <c r="I20" s="84"/>
      <c r="J20" s="84"/>
      <c r="K20" s="28" t="s">
        <v>466</v>
      </c>
      <c r="L20" s="28">
        <f t="shared" ref="L20:N85" si="0">IF(K20="NM",0,IF(K20="PM",1,IF(K20="FM",2,"")))</f>
        <v>2</v>
      </c>
      <c r="M20" s="28" t="s">
        <v>466</v>
      </c>
      <c r="N20" s="28">
        <f t="shared" si="0"/>
        <v>2</v>
      </c>
      <c r="O20" s="114" t="s">
        <v>47</v>
      </c>
      <c r="P20" s="113" t="s">
        <v>272</v>
      </c>
      <c r="Q20" s="114" t="s">
        <v>283</v>
      </c>
      <c r="R20" s="99" t="s">
        <v>86</v>
      </c>
      <c r="S20" s="73"/>
    </row>
    <row r="21" spans="1:19" s="74" customFormat="1" x14ac:dyDescent="0.2">
      <c r="A21" s="103"/>
      <c r="B21" s="300"/>
      <c r="C21" s="103"/>
      <c r="D21" s="158" t="s">
        <v>480</v>
      </c>
      <c r="E21" s="84"/>
      <c r="F21" s="135">
        <f>COUNT(F18:F20)</f>
        <v>3</v>
      </c>
      <c r="G21" s="28"/>
      <c r="H21" s="28"/>
      <c r="I21" s="84"/>
      <c r="J21" s="84"/>
      <c r="K21" s="28" t="str">
        <f>IF(L21&lt;6,"FAIL","PASS")</f>
        <v>PASS</v>
      </c>
      <c r="L21" s="135">
        <f>SUM(L18:L20)</f>
        <v>6</v>
      </c>
      <c r="M21" s="28" t="str">
        <f>IF(N21&lt;6,"FAIL","PASS")</f>
        <v>FAIL</v>
      </c>
      <c r="N21" s="135">
        <f>SUM(N18:N20)</f>
        <v>5</v>
      </c>
      <c r="O21" s="114"/>
      <c r="P21" s="113"/>
      <c r="Q21" s="114"/>
      <c r="R21" s="99"/>
      <c r="S21" s="113"/>
    </row>
    <row r="22" spans="1:19" s="74" customFormat="1" ht="39.75" customHeight="1" x14ac:dyDescent="0.2">
      <c r="A22" s="167"/>
      <c r="B22" s="301" t="s">
        <v>498</v>
      </c>
      <c r="C22" s="302"/>
      <c r="D22" s="303"/>
      <c r="E22" s="168"/>
      <c r="F22" s="27"/>
      <c r="G22" s="10"/>
      <c r="H22" s="10"/>
      <c r="I22" s="168"/>
      <c r="J22" s="168"/>
      <c r="K22" s="10"/>
      <c r="L22" s="27"/>
      <c r="M22" s="10"/>
      <c r="N22" s="27"/>
      <c r="O22" s="169"/>
      <c r="P22" s="170"/>
      <c r="Q22" s="169"/>
      <c r="R22" s="171"/>
      <c r="S22" s="170"/>
    </row>
    <row r="23" spans="1:19" s="74" customFormat="1" ht="191.25" x14ac:dyDescent="0.2">
      <c r="A23" s="115" t="s">
        <v>18</v>
      </c>
      <c r="B23" s="304" t="s">
        <v>479</v>
      </c>
      <c r="C23" s="101" t="s">
        <v>31</v>
      </c>
      <c r="D23" s="172" t="s">
        <v>490</v>
      </c>
      <c r="E23" s="84"/>
      <c r="F23" s="28">
        <v>4</v>
      </c>
      <c r="G23" s="28">
        <v>3</v>
      </c>
      <c r="H23" s="28" t="s">
        <v>392</v>
      </c>
      <c r="I23" s="84"/>
      <c r="J23" s="84"/>
      <c r="K23" s="28" t="s">
        <v>466</v>
      </c>
      <c r="L23" s="28">
        <f t="shared" si="0"/>
        <v>2</v>
      </c>
      <c r="M23" s="28" t="s">
        <v>466</v>
      </c>
      <c r="N23" s="28">
        <f t="shared" si="0"/>
        <v>2</v>
      </c>
      <c r="O23" s="122" t="s">
        <v>15</v>
      </c>
      <c r="P23" s="120" t="s">
        <v>128</v>
      </c>
      <c r="Q23" s="122" t="s">
        <v>129</v>
      </c>
      <c r="R23" s="99" t="s">
        <v>87</v>
      </c>
      <c r="S23" s="102"/>
    </row>
    <row r="24" spans="1:19" s="54" customFormat="1" ht="102" x14ac:dyDescent="0.2">
      <c r="A24" s="115" t="s">
        <v>18</v>
      </c>
      <c r="B24" s="305"/>
      <c r="C24" s="101" t="s">
        <v>32</v>
      </c>
      <c r="D24" s="172" t="s">
        <v>492</v>
      </c>
      <c r="E24" s="84"/>
      <c r="F24" s="28">
        <v>5</v>
      </c>
      <c r="G24" s="28">
        <v>3</v>
      </c>
      <c r="H24" s="28" t="s">
        <v>391</v>
      </c>
      <c r="I24" s="84"/>
      <c r="J24" s="84"/>
      <c r="K24" s="28" t="s">
        <v>464</v>
      </c>
      <c r="L24" s="28">
        <f t="shared" si="0"/>
        <v>0</v>
      </c>
      <c r="M24" s="166" t="s">
        <v>466</v>
      </c>
      <c r="N24" s="28">
        <f t="shared" si="0"/>
        <v>2</v>
      </c>
      <c r="O24" s="122" t="s">
        <v>76</v>
      </c>
      <c r="P24" s="120" t="s">
        <v>238</v>
      </c>
      <c r="Q24" s="122" t="s">
        <v>130</v>
      </c>
      <c r="R24" s="99" t="s">
        <v>86</v>
      </c>
      <c r="S24" s="102"/>
    </row>
    <row r="25" spans="1:19" s="54" customFormat="1" ht="76.5" x14ac:dyDescent="0.2">
      <c r="A25" s="115" t="s">
        <v>18</v>
      </c>
      <c r="B25" s="305"/>
      <c r="C25" s="101" t="s">
        <v>19</v>
      </c>
      <c r="D25" s="173" t="s">
        <v>491</v>
      </c>
      <c r="E25" s="84"/>
      <c r="F25" s="28">
        <v>6</v>
      </c>
      <c r="G25" s="28">
        <v>3</v>
      </c>
      <c r="H25" s="28" t="s">
        <v>390</v>
      </c>
      <c r="I25" s="28"/>
      <c r="J25" s="28"/>
      <c r="K25" s="28"/>
      <c r="L25" s="28" t="str">
        <f t="shared" si="0"/>
        <v/>
      </c>
      <c r="M25" s="28"/>
      <c r="N25" s="28" t="str">
        <f t="shared" si="0"/>
        <v/>
      </c>
      <c r="O25" s="122" t="s">
        <v>27</v>
      </c>
      <c r="P25" s="120" t="s">
        <v>138</v>
      </c>
      <c r="Q25" s="122" t="s">
        <v>139</v>
      </c>
      <c r="R25" s="99" t="s">
        <v>87</v>
      </c>
      <c r="S25" s="102"/>
    </row>
    <row r="26" spans="1:19" s="54" customFormat="1" ht="191.25" x14ac:dyDescent="0.2">
      <c r="A26" s="115" t="s">
        <v>18</v>
      </c>
      <c r="B26" s="305"/>
      <c r="C26" s="101" t="s">
        <v>46</v>
      </c>
      <c r="D26" s="172" t="s">
        <v>493</v>
      </c>
      <c r="E26" s="84"/>
      <c r="F26" s="28">
        <v>7</v>
      </c>
      <c r="G26" s="28">
        <v>3</v>
      </c>
      <c r="H26" s="28" t="s">
        <v>389</v>
      </c>
      <c r="I26" s="84"/>
      <c r="J26" s="84"/>
      <c r="K26" s="28"/>
      <c r="L26" s="28" t="str">
        <f t="shared" si="0"/>
        <v/>
      </c>
      <c r="M26" s="28"/>
      <c r="N26" s="28" t="str">
        <f t="shared" si="0"/>
        <v/>
      </c>
      <c r="O26" s="122" t="s">
        <v>47</v>
      </c>
      <c r="P26" s="120" t="s">
        <v>272</v>
      </c>
      <c r="Q26" s="122" t="s">
        <v>283</v>
      </c>
      <c r="R26" s="99" t="s">
        <v>86</v>
      </c>
      <c r="S26" s="102"/>
    </row>
    <row r="27" spans="1:19" s="54" customFormat="1" ht="191.25" x14ac:dyDescent="0.2">
      <c r="A27" s="115" t="s">
        <v>18</v>
      </c>
      <c r="B27" s="305"/>
      <c r="C27" s="101" t="s">
        <v>46</v>
      </c>
      <c r="D27" s="172" t="s">
        <v>494</v>
      </c>
      <c r="E27" s="84"/>
      <c r="F27" s="28">
        <v>8</v>
      </c>
      <c r="G27" s="28">
        <v>3</v>
      </c>
      <c r="H27" s="28" t="s">
        <v>388</v>
      </c>
      <c r="I27" s="84"/>
      <c r="J27" s="84"/>
      <c r="K27" s="28"/>
      <c r="L27" s="28" t="str">
        <f t="shared" si="0"/>
        <v/>
      </c>
      <c r="M27" s="28"/>
      <c r="N27" s="28" t="str">
        <f t="shared" si="0"/>
        <v/>
      </c>
      <c r="O27" s="122" t="s">
        <v>47</v>
      </c>
      <c r="P27" s="120" t="s">
        <v>272</v>
      </c>
      <c r="Q27" s="122" t="s">
        <v>283</v>
      </c>
      <c r="R27" s="99" t="s">
        <v>86</v>
      </c>
      <c r="S27" s="102"/>
    </row>
    <row r="28" spans="1:19" s="54" customFormat="1" ht="49.5" customHeight="1" x14ac:dyDescent="0.2">
      <c r="A28" s="116" t="s">
        <v>179</v>
      </c>
      <c r="B28" s="306"/>
      <c r="C28" s="101" t="s">
        <v>194</v>
      </c>
      <c r="D28" s="173" t="s">
        <v>399</v>
      </c>
      <c r="E28" s="84"/>
      <c r="F28" s="28">
        <v>9</v>
      </c>
      <c r="G28" s="28">
        <v>3</v>
      </c>
      <c r="H28" s="28" t="s">
        <v>387</v>
      </c>
      <c r="I28" s="28"/>
      <c r="J28" s="28"/>
      <c r="K28" s="28"/>
      <c r="L28" s="28" t="str">
        <f t="shared" si="0"/>
        <v/>
      </c>
      <c r="M28" s="28"/>
      <c r="N28" s="28" t="str">
        <f t="shared" si="0"/>
        <v/>
      </c>
      <c r="O28" s="129" t="s">
        <v>197</v>
      </c>
      <c r="P28" s="120" t="s">
        <v>196</v>
      </c>
      <c r="Q28" s="129" t="s">
        <v>195</v>
      </c>
      <c r="R28" s="99" t="s">
        <v>87</v>
      </c>
      <c r="S28" s="102"/>
    </row>
    <row r="29" spans="1:19" s="54" customFormat="1" ht="51" customHeight="1" x14ac:dyDescent="0.2">
      <c r="A29" s="116" t="s">
        <v>179</v>
      </c>
      <c r="B29" s="304" t="s">
        <v>458</v>
      </c>
      <c r="C29" s="101" t="s">
        <v>193</v>
      </c>
      <c r="D29" s="173" t="s">
        <v>398</v>
      </c>
      <c r="E29" s="84"/>
      <c r="F29" s="28">
        <v>10</v>
      </c>
      <c r="G29" s="28">
        <v>3</v>
      </c>
      <c r="H29" s="28" t="s">
        <v>386</v>
      </c>
      <c r="I29" s="84"/>
      <c r="J29" s="84"/>
      <c r="K29" s="28"/>
      <c r="L29" s="28" t="str">
        <f t="shared" si="0"/>
        <v/>
      </c>
      <c r="M29" s="28"/>
      <c r="N29" s="28" t="str">
        <f t="shared" si="0"/>
        <v/>
      </c>
      <c r="O29" s="129" t="s">
        <v>197</v>
      </c>
      <c r="P29" s="120" t="s">
        <v>196</v>
      </c>
      <c r="Q29" s="129" t="s">
        <v>195</v>
      </c>
      <c r="R29" s="99" t="s">
        <v>87</v>
      </c>
      <c r="S29" s="102"/>
    </row>
    <row r="30" spans="1:19" s="54" customFormat="1" ht="153" x14ac:dyDescent="0.2">
      <c r="A30" s="115" t="s">
        <v>18</v>
      </c>
      <c r="B30" s="305"/>
      <c r="C30" s="101" t="s">
        <v>32</v>
      </c>
      <c r="D30" s="173" t="s">
        <v>396</v>
      </c>
      <c r="E30" s="84"/>
      <c r="F30" s="28">
        <v>11</v>
      </c>
      <c r="G30" s="28">
        <v>3</v>
      </c>
      <c r="H30" s="28" t="s">
        <v>385</v>
      </c>
      <c r="I30" s="84"/>
      <c r="J30" s="84"/>
      <c r="K30" s="28"/>
      <c r="L30" s="28" t="str">
        <f t="shared" si="0"/>
        <v/>
      </c>
      <c r="M30" s="28"/>
      <c r="N30" s="28" t="str">
        <f t="shared" si="0"/>
        <v/>
      </c>
      <c r="O30" s="122" t="s">
        <v>76</v>
      </c>
      <c r="P30" s="120" t="s">
        <v>238</v>
      </c>
      <c r="Q30" s="122" t="s">
        <v>130</v>
      </c>
      <c r="R30" s="99" t="s">
        <v>86</v>
      </c>
      <c r="S30" s="102"/>
    </row>
    <row r="31" spans="1:19" s="54" customFormat="1" ht="127.5" x14ac:dyDescent="0.2">
      <c r="A31" s="115" t="s">
        <v>18</v>
      </c>
      <c r="B31" s="305"/>
      <c r="C31" s="101" t="s">
        <v>50</v>
      </c>
      <c r="D31" s="173" t="s">
        <v>397</v>
      </c>
      <c r="E31" s="28"/>
      <c r="F31" s="28">
        <v>12</v>
      </c>
      <c r="G31" s="28">
        <v>3</v>
      </c>
      <c r="H31" s="28" t="s">
        <v>384</v>
      </c>
      <c r="I31" s="28"/>
      <c r="J31" s="28"/>
      <c r="K31" s="28"/>
      <c r="L31" s="28" t="str">
        <f t="shared" si="0"/>
        <v/>
      </c>
      <c r="M31" s="28"/>
      <c r="N31" s="28" t="str">
        <f t="shared" si="0"/>
        <v/>
      </c>
      <c r="O31" s="122" t="s">
        <v>84</v>
      </c>
      <c r="P31" s="120" t="s">
        <v>169</v>
      </c>
      <c r="Q31" s="122" t="s">
        <v>170</v>
      </c>
      <c r="R31" s="99" t="s">
        <v>86</v>
      </c>
      <c r="S31" s="102"/>
    </row>
    <row r="32" spans="1:19" s="54" customFormat="1" ht="76.5" x14ac:dyDescent="0.2">
      <c r="A32" s="116" t="s">
        <v>179</v>
      </c>
      <c r="B32" s="305"/>
      <c r="C32" s="101" t="s">
        <v>273</v>
      </c>
      <c r="D32" s="173" t="s">
        <v>401</v>
      </c>
      <c r="E32" s="84"/>
      <c r="F32" s="28">
        <v>13</v>
      </c>
      <c r="G32" s="28">
        <v>3</v>
      </c>
      <c r="H32" s="28" t="s">
        <v>383</v>
      </c>
      <c r="I32" s="84"/>
      <c r="J32" s="84"/>
      <c r="K32" s="28"/>
      <c r="L32" s="28" t="str">
        <f t="shared" si="0"/>
        <v/>
      </c>
      <c r="M32" s="28"/>
      <c r="N32" s="28" t="str">
        <f t="shared" si="0"/>
        <v/>
      </c>
      <c r="O32" s="122" t="s">
        <v>277</v>
      </c>
      <c r="P32" s="120" t="s">
        <v>278</v>
      </c>
      <c r="Q32" s="122" t="s">
        <v>279</v>
      </c>
      <c r="R32" s="99"/>
      <c r="S32" s="102"/>
    </row>
    <row r="33" spans="1:19" s="54" customFormat="1" ht="114.75" x14ac:dyDescent="0.2">
      <c r="A33" s="116" t="s">
        <v>179</v>
      </c>
      <c r="B33" s="305"/>
      <c r="C33" s="101" t="s">
        <v>273</v>
      </c>
      <c r="D33" s="173" t="s">
        <v>400</v>
      </c>
      <c r="E33" s="84"/>
      <c r="F33" s="28">
        <v>14</v>
      </c>
      <c r="G33" s="28">
        <v>3</v>
      </c>
      <c r="H33" s="28" t="s">
        <v>382</v>
      </c>
      <c r="I33" s="84"/>
      <c r="J33" s="84"/>
      <c r="K33" s="28"/>
      <c r="L33" s="28" t="str">
        <f t="shared" si="0"/>
        <v/>
      </c>
      <c r="M33" s="28"/>
      <c r="N33" s="28" t="str">
        <f t="shared" si="0"/>
        <v/>
      </c>
      <c r="O33" s="122" t="s">
        <v>277</v>
      </c>
      <c r="P33" s="120" t="s">
        <v>278</v>
      </c>
      <c r="Q33" s="122" t="s">
        <v>279</v>
      </c>
      <c r="R33" s="99"/>
      <c r="S33" s="102"/>
    </row>
    <row r="34" spans="1:19" s="54" customFormat="1" ht="127.5" x14ac:dyDescent="0.2">
      <c r="A34" s="115" t="s">
        <v>18</v>
      </c>
      <c r="B34" s="306"/>
      <c r="C34" s="101" t="s">
        <v>145</v>
      </c>
      <c r="D34" s="173" t="s">
        <v>402</v>
      </c>
      <c r="E34" s="28"/>
      <c r="F34" s="28">
        <v>15</v>
      </c>
      <c r="G34" s="28">
        <v>3</v>
      </c>
      <c r="H34" s="28" t="s">
        <v>381</v>
      </c>
      <c r="I34" s="28"/>
      <c r="J34" s="28"/>
      <c r="K34" s="28"/>
      <c r="L34" s="28" t="str">
        <f t="shared" si="0"/>
        <v/>
      </c>
      <c r="M34" s="28"/>
      <c r="N34" s="28" t="str">
        <f t="shared" si="0"/>
        <v/>
      </c>
      <c r="O34" s="122" t="s">
        <v>20</v>
      </c>
      <c r="P34" s="120" t="s">
        <v>147</v>
      </c>
      <c r="Q34" s="122" t="s">
        <v>90</v>
      </c>
      <c r="R34" s="99" t="s">
        <v>89</v>
      </c>
      <c r="S34" s="102"/>
    </row>
    <row r="35" spans="1:19" s="54" customFormat="1" ht="153" x14ac:dyDescent="0.2">
      <c r="A35" s="116" t="s">
        <v>178</v>
      </c>
      <c r="B35" s="304" t="s">
        <v>458</v>
      </c>
      <c r="C35" s="101" t="s">
        <v>78</v>
      </c>
      <c r="D35" s="174" t="s">
        <v>403</v>
      </c>
      <c r="E35" s="50"/>
      <c r="F35" s="28">
        <v>16</v>
      </c>
      <c r="G35" s="50">
        <v>3</v>
      </c>
      <c r="H35" s="50" t="s">
        <v>380</v>
      </c>
      <c r="I35" s="50"/>
      <c r="J35" s="50"/>
      <c r="K35" s="50"/>
      <c r="L35" s="28" t="str">
        <f t="shared" si="0"/>
        <v/>
      </c>
      <c r="M35" s="50"/>
      <c r="N35" s="28" t="str">
        <f t="shared" si="0"/>
        <v/>
      </c>
      <c r="O35" s="122" t="s">
        <v>68</v>
      </c>
      <c r="P35" s="120" t="s">
        <v>134</v>
      </c>
      <c r="Q35" s="122" t="s">
        <v>284</v>
      </c>
      <c r="R35" s="99" t="s">
        <v>87</v>
      </c>
      <c r="S35" s="108"/>
    </row>
    <row r="36" spans="1:19" s="54" customFormat="1" ht="87" customHeight="1" x14ac:dyDescent="0.2">
      <c r="A36" s="116" t="s">
        <v>179</v>
      </c>
      <c r="B36" s="305"/>
      <c r="C36" s="101" t="s">
        <v>203</v>
      </c>
      <c r="D36" s="173" t="s">
        <v>404</v>
      </c>
      <c r="E36" s="84"/>
      <c r="F36" s="28">
        <v>17</v>
      </c>
      <c r="G36" s="28">
        <v>3</v>
      </c>
      <c r="H36" s="28" t="s">
        <v>379</v>
      </c>
      <c r="I36" s="84"/>
      <c r="J36" s="84"/>
      <c r="K36" s="28"/>
      <c r="L36" s="28" t="str">
        <f t="shared" si="0"/>
        <v/>
      </c>
      <c r="M36" s="28"/>
      <c r="N36" s="28" t="str">
        <f t="shared" si="0"/>
        <v/>
      </c>
      <c r="O36" s="122" t="s">
        <v>204</v>
      </c>
      <c r="P36" s="120" t="s">
        <v>205</v>
      </c>
      <c r="Q36" s="122" t="s">
        <v>241</v>
      </c>
      <c r="R36" s="99" t="s">
        <v>87</v>
      </c>
      <c r="S36" s="102"/>
    </row>
    <row r="37" spans="1:19" s="54" customFormat="1" ht="63.75" x14ac:dyDescent="0.2">
      <c r="A37" s="116" t="s">
        <v>179</v>
      </c>
      <c r="B37" s="305"/>
      <c r="C37" s="101" t="s">
        <v>219</v>
      </c>
      <c r="D37" s="173" t="s">
        <v>405</v>
      </c>
      <c r="E37" s="84"/>
      <c r="F37" s="28">
        <v>18</v>
      </c>
      <c r="G37" s="28">
        <v>3</v>
      </c>
      <c r="H37" s="28" t="s">
        <v>378</v>
      </c>
      <c r="I37" s="84"/>
      <c r="J37" s="84"/>
      <c r="K37" s="28"/>
      <c r="L37" s="28" t="str">
        <f t="shared" si="0"/>
        <v/>
      </c>
      <c r="M37" s="28"/>
      <c r="N37" s="28" t="str">
        <f t="shared" si="0"/>
        <v/>
      </c>
      <c r="O37" s="122" t="s">
        <v>221</v>
      </c>
      <c r="P37" s="120" t="s">
        <v>222</v>
      </c>
      <c r="Q37" s="122" t="s">
        <v>223</v>
      </c>
      <c r="R37" s="99" t="s">
        <v>87</v>
      </c>
      <c r="S37" s="102"/>
    </row>
    <row r="38" spans="1:19" s="54" customFormat="1" ht="191.25" x14ac:dyDescent="0.2">
      <c r="A38" s="115" t="s">
        <v>18</v>
      </c>
      <c r="B38" s="305"/>
      <c r="C38" s="101" t="s">
        <v>31</v>
      </c>
      <c r="D38" s="173" t="s">
        <v>406</v>
      </c>
      <c r="E38" s="84"/>
      <c r="F38" s="28">
        <v>19</v>
      </c>
      <c r="G38" s="28">
        <v>3</v>
      </c>
      <c r="H38" s="28" t="s">
        <v>377</v>
      </c>
      <c r="I38" s="84"/>
      <c r="J38" s="84"/>
      <c r="K38" s="28"/>
      <c r="L38" s="28" t="str">
        <f t="shared" si="0"/>
        <v/>
      </c>
      <c r="M38" s="28"/>
      <c r="N38" s="28" t="str">
        <f t="shared" si="0"/>
        <v/>
      </c>
      <c r="O38" s="122" t="s">
        <v>15</v>
      </c>
      <c r="P38" s="120" t="s">
        <v>128</v>
      </c>
      <c r="Q38" s="122" t="s">
        <v>129</v>
      </c>
      <c r="R38" s="99" t="s">
        <v>87</v>
      </c>
      <c r="S38" s="102"/>
    </row>
    <row r="39" spans="1:19" s="54" customFormat="1" ht="114.75" customHeight="1" x14ac:dyDescent="0.2">
      <c r="A39" s="116" t="s">
        <v>179</v>
      </c>
      <c r="B39" s="304" t="s">
        <v>458</v>
      </c>
      <c r="C39" s="101" t="s">
        <v>275</v>
      </c>
      <c r="D39" s="173" t="s">
        <v>407</v>
      </c>
      <c r="E39" s="84"/>
      <c r="F39" s="28">
        <v>20</v>
      </c>
      <c r="G39" s="28">
        <v>3</v>
      </c>
      <c r="H39" s="28" t="s">
        <v>376</v>
      </c>
      <c r="I39" s="84"/>
      <c r="J39" s="84"/>
      <c r="K39" s="28"/>
      <c r="L39" s="28" t="str">
        <f t="shared" si="0"/>
        <v/>
      </c>
      <c r="M39" s="28"/>
      <c r="N39" s="28" t="str">
        <f t="shared" si="0"/>
        <v/>
      </c>
      <c r="O39" s="122" t="s">
        <v>280</v>
      </c>
      <c r="P39" s="120" t="s">
        <v>281</v>
      </c>
      <c r="Q39" s="122" t="s">
        <v>282</v>
      </c>
      <c r="R39" s="99" t="s">
        <v>86</v>
      </c>
      <c r="S39" s="102"/>
    </row>
    <row r="40" spans="1:19" s="54" customFormat="1" ht="63.75" x14ac:dyDescent="0.2">
      <c r="A40" s="116" t="s">
        <v>179</v>
      </c>
      <c r="B40" s="305"/>
      <c r="C40" s="101" t="s">
        <v>219</v>
      </c>
      <c r="D40" s="173" t="s">
        <v>408</v>
      </c>
      <c r="E40" s="84"/>
      <c r="F40" s="28">
        <v>21</v>
      </c>
      <c r="G40" s="28">
        <v>3</v>
      </c>
      <c r="H40" s="28" t="s">
        <v>374</v>
      </c>
      <c r="I40" s="84"/>
      <c r="J40" s="84"/>
      <c r="K40" s="28"/>
      <c r="L40" s="28" t="str">
        <f t="shared" si="0"/>
        <v/>
      </c>
      <c r="M40" s="28"/>
      <c r="N40" s="28" t="str">
        <f t="shared" si="0"/>
        <v/>
      </c>
      <c r="O40" s="122" t="s">
        <v>221</v>
      </c>
      <c r="P40" s="120" t="s">
        <v>222</v>
      </c>
      <c r="Q40" s="122" t="s">
        <v>223</v>
      </c>
      <c r="R40" s="99" t="s">
        <v>87</v>
      </c>
      <c r="S40" s="102"/>
    </row>
    <row r="41" spans="1:19" s="54" customFormat="1" ht="76.5" x14ac:dyDescent="0.2">
      <c r="A41" s="116" t="s">
        <v>179</v>
      </c>
      <c r="B41" s="306"/>
      <c r="C41" s="101" t="s">
        <v>228</v>
      </c>
      <c r="D41" s="173" t="s">
        <v>409</v>
      </c>
      <c r="E41" s="28"/>
      <c r="F41" s="28">
        <v>22</v>
      </c>
      <c r="G41" s="28">
        <v>3</v>
      </c>
      <c r="H41" s="28" t="s">
        <v>375</v>
      </c>
      <c r="I41" s="28"/>
      <c r="J41" s="28"/>
      <c r="K41" s="28"/>
      <c r="L41" s="28" t="str">
        <f t="shared" si="0"/>
        <v/>
      </c>
      <c r="M41" s="28"/>
      <c r="N41" s="28" t="str">
        <f t="shared" si="0"/>
        <v/>
      </c>
      <c r="O41" s="122" t="s">
        <v>229</v>
      </c>
      <c r="P41" s="120" t="s">
        <v>231</v>
      </c>
      <c r="Q41" s="122" t="s">
        <v>230</v>
      </c>
      <c r="R41" s="99" t="s">
        <v>87</v>
      </c>
      <c r="S41" s="102"/>
    </row>
    <row r="42" spans="1:19" s="54" customFormat="1" ht="76.5" customHeight="1" x14ac:dyDescent="0.2">
      <c r="A42" s="116" t="s">
        <v>179</v>
      </c>
      <c r="B42" s="304" t="s">
        <v>458</v>
      </c>
      <c r="C42" s="101" t="s">
        <v>203</v>
      </c>
      <c r="D42" s="120" t="s">
        <v>500</v>
      </c>
      <c r="E42" s="84"/>
      <c r="F42" s="28">
        <v>23</v>
      </c>
      <c r="G42" s="28">
        <v>4</v>
      </c>
      <c r="H42" s="28"/>
      <c r="I42" s="84"/>
      <c r="J42" s="84"/>
      <c r="K42" s="28"/>
      <c r="L42" s="28" t="str">
        <f t="shared" si="0"/>
        <v/>
      </c>
      <c r="M42" s="28"/>
      <c r="N42" s="28" t="str">
        <f t="shared" si="0"/>
        <v/>
      </c>
      <c r="O42" s="122" t="s">
        <v>204</v>
      </c>
      <c r="P42" s="120" t="s">
        <v>205</v>
      </c>
      <c r="Q42" s="122" t="s">
        <v>241</v>
      </c>
      <c r="R42" s="99" t="s">
        <v>87</v>
      </c>
      <c r="S42" s="102"/>
    </row>
    <row r="43" spans="1:19" s="43" customFormat="1" ht="178.5" x14ac:dyDescent="0.2">
      <c r="A43" s="116" t="s">
        <v>179</v>
      </c>
      <c r="B43" s="305"/>
      <c r="C43" s="101" t="s">
        <v>209</v>
      </c>
      <c r="D43" s="120" t="s">
        <v>499</v>
      </c>
      <c r="E43" s="28"/>
      <c r="F43" s="28">
        <v>24</v>
      </c>
      <c r="G43" s="28">
        <v>5</v>
      </c>
      <c r="H43" s="28"/>
      <c r="I43" s="28"/>
      <c r="J43" s="28"/>
      <c r="K43" s="28"/>
      <c r="L43" s="28" t="str">
        <f t="shared" si="0"/>
        <v/>
      </c>
      <c r="M43" s="28"/>
      <c r="N43" s="28" t="str">
        <f t="shared" si="0"/>
        <v/>
      </c>
      <c r="O43" s="122" t="s">
        <v>224</v>
      </c>
      <c r="P43" s="120" t="s">
        <v>225</v>
      </c>
      <c r="Q43" s="122" t="s">
        <v>226</v>
      </c>
      <c r="R43" s="99" t="s">
        <v>89</v>
      </c>
      <c r="S43" s="102"/>
    </row>
    <row r="44" spans="1:19" s="43" customFormat="1" ht="76.5" x14ac:dyDescent="0.2">
      <c r="A44" s="116" t="s">
        <v>179</v>
      </c>
      <c r="B44" s="305"/>
      <c r="C44" s="101" t="s">
        <v>275</v>
      </c>
      <c r="D44" s="120" t="s">
        <v>501</v>
      </c>
      <c r="E44" s="84"/>
      <c r="F44" s="28">
        <v>25</v>
      </c>
      <c r="G44" s="28">
        <v>6</v>
      </c>
      <c r="H44" s="28"/>
      <c r="I44" s="84"/>
      <c r="J44" s="84"/>
      <c r="K44" s="28"/>
      <c r="L44" s="28" t="str">
        <f t="shared" si="0"/>
        <v/>
      </c>
      <c r="M44" s="28"/>
      <c r="N44" s="28" t="str">
        <f t="shared" si="0"/>
        <v/>
      </c>
      <c r="O44" s="122" t="s">
        <v>280</v>
      </c>
      <c r="P44" s="120" t="s">
        <v>281</v>
      </c>
      <c r="Q44" s="122" t="s">
        <v>282</v>
      </c>
      <c r="R44" s="99" t="s">
        <v>86</v>
      </c>
      <c r="S44" s="102"/>
    </row>
    <row r="45" spans="1:19" s="74" customFormat="1" x14ac:dyDescent="0.2">
      <c r="A45" s="101"/>
      <c r="B45" s="306"/>
      <c r="C45" s="101"/>
      <c r="D45" s="157" t="s">
        <v>480</v>
      </c>
      <c r="E45" s="150"/>
      <c r="F45" s="151">
        <f>COUNT(F23:F44)</f>
        <v>22</v>
      </c>
      <c r="G45" s="28"/>
      <c r="H45" s="28"/>
      <c r="I45" s="84"/>
      <c r="J45" s="84"/>
      <c r="K45" s="28" t="str">
        <f>IF(((L45*2)/$F$45)&lt;0.7,"FAIL","PASS")</f>
        <v>FAIL</v>
      </c>
      <c r="L45" s="151">
        <f>SUM(L23:L44)</f>
        <v>2</v>
      </c>
      <c r="M45" s="28" t="str">
        <f>IF(((N45*2)/$F$45)&lt;0.7,"FAIL","PASS")</f>
        <v>FAIL</v>
      </c>
      <c r="N45" s="151">
        <f>SUM(N23:N44)</f>
        <v>4</v>
      </c>
      <c r="O45" s="122"/>
      <c r="P45" s="120"/>
      <c r="Q45" s="122"/>
      <c r="R45" s="152"/>
      <c r="S45" s="120"/>
    </row>
    <row r="46" spans="1:19" s="43" customFormat="1" ht="191.25" x14ac:dyDescent="0.2">
      <c r="A46" s="115" t="s">
        <v>18</v>
      </c>
      <c r="B46" s="292" t="s">
        <v>478</v>
      </c>
      <c r="C46" s="137" t="s">
        <v>31</v>
      </c>
      <c r="D46" s="141" t="s">
        <v>502</v>
      </c>
      <c r="E46" s="84"/>
      <c r="F46" s="28">
        <v>26</v>
      </c>
      <c r="G46" s="28">
        <v>7</v>
      </c>
      <c r="H46" s="28"/>
      <c r="I46" s="84"/>
      <c r="J46" s="84"/>
      <c r="K46" s="28"/>
      <c r="L46" s="28" t="str">
        <f t="shared" si="0"/>
        <v/>
      </c>
      <c r="M46" s="28"/>
      <c r="N46" s="28" t="str">
        <f t="shared" si="0"/>
        <v/>
      </c>
      <c r="O46" s="138" t="s">
        <v>15</v>
      </c>
      <c r="P46" s="141" t="s">
        <v>128</v>
      </c>
      <c r="Q46" s="138" t="s">
        <v>129</v>
      </c>
      <c r="R46" s="142" t="s">
        <v>87</v>
      </c>
      <c r="S46" s="143"/>
    </row>
    <row r="47" spans="1:19" s="43" customFormat="1" ht="85.5" customHeight="1" x14ac:dyDescent="0.2">
      <c r="A47" s="115" t="s">
        <v>18</v>
      </c>
      <c r="B47" s="293"/>
      <c r="C47" s="137" t="s">
        <v>16</v>
      </c>
      <c r="D47" s="141" t="s">
        <v>496</v>
      </c>
      <c r="E47" s="28"/>
      <c r="F47" s="28">
        <v>27</v>
      </c>
      <c r="G47" s="28"/>
      <c r="H47" s="28"/>
      <c r="I47" s="28"/>
      <c r="J47" s="28"/>
      <c r="K47" s="28"/>
      <c r="L47" s="28" t="str">
        <f t="shared" si="0"/>
        <v/>
      </c>
      <c r="M47" s="28"/>
      <c r="N47" s="28" t="str">
        <f t="shared" si="0"/>
        <v/>
      </c>
      <c r="O47" s="138" t="s">
        <v>79</v>
      </c>
      <c r="P47" s="141" t="s">
        <v>136</v>
      </c>
      <c r="Q47" s="138" t="s">
        <v>137</v>
      </c>
      <c r="R47" s="142" t="s">
        <v>89</v>
      </c>
      <c r="S47" s="143"/>
    </row>
    <row r="48" spans="1:19" s="54" customFormat="1" ht="191.25" x14ac:dyDescent="0.2">
      <c r="A48" s="115" t="s">
        <v>18</v>
      </c>
      <c r="B48" s="293"/>
      <c r="C48" s="137" t="s">
        <v>31</v>
      </c>
      <c r="D48" s="141" t="s">
        <v>495</v>
      </c>
      <c r="E48" s="84"/>
      <c r="F48" s="28">
        <v>28</v>
      </c>
      <c r="G48" s="28">
        <v>8</v>
      </c>
      <c r="H48" s="28"/>
      <c r="I48" s="84"/>
      <c r="J48" s="84"/>
      <c r="K48" s="28"/>
      <c r="L48" s="28" t="str">
        <f t="shared" si="0"/>
        <v/>
      </c>
      <c r="M48" s="28"/>
      <c r="N48" s="28" t="str">
        <f t="shared" si="0"/>
        <v/>
      </c>
      <c r="O48" s="138" t="s">
        <v>15</v>
      </c>
      <c r="P48" s="141" t="s">
        <v>128</v>
      </c>
      <c r="Q48" s="138" t="s">
        <v>129</v>
      </c>
      <c r="R48" s="142" t="s">
        <v>87</v>
      </c>
      <c r="S48" s="143"/>
    </row>
    <row r="49" spans="1:19" s="54" customFormat="1" ht="153" x14ac:dyDescent="0.2">
      <c r="A49" s="115" t="s">
        <v>18</v>
      </c>
      <c r="B49" s="292" t="s">
        <v>458</v>
      </c>
      <c r="C49" s="137" t="s">
        <v>19</v>
      </c>
      <c r="D49" s="141" t="s">
        <v>434</v>
      </c>
      <c r="E49" s="84"/>
      <c r="F49" s="28">
        <v>29</v>
      </c>
      <c r="G49" s="28">
        <v>9</v>
      </c>
      <c r="H49" s="28"/>
      <c r="I49" s="28"/>
      <c r="J49" s="28"/>
      <c r="K49" s="28"/>
      <c r="L49" s="28" t="str">
        <f t="shared" si="0"/>
        <v/>
      </c>
      <c r="M49" s="28"/>
      <c r="N49" s="28" t="str">
        <f t="shared" si="0"/>
        <v/>
      </c>
      <c r="O49" s="138" t="s">
        <v>27</v>
      </c>
      <c r="P49" s="141" t="s">
        <v>138</v>
      </c>
      <c r="Q49" s="138" t="s">
        <v>139</v>
      </c>
      <c r="R49" s="142" t="s">
        <v>87</v>
      </c>
      <c r="S49" s="143"/>
    </row>
    <row r="50" spans="1:19" s="54" customFormat="1" ht="165.75" x14ac:dyDescent="0.2">
      <c r="A50" s="115" t="s">
        <v>18</v>
      </c>
      <c r="B50" s="293"/>
      <c r="C50" s="137" t="s">
        <v>19</v>
      </c>
      <c r="D50" s="141" t="s">
        <v>433</v>
      </c>
      <c r="E50" s="84"/>
      <c r="F50" s="28">
        <v>30</v>
      </c>
      <c r="G50" s="28">
        <v>10</v>
      </c>
      <c r="H50" s="28"/>
      <c r="I50" s="28"/>
      <c r="J50" s="28"/>
      <c r="K50" s="28"/>
      <c r="L50" s="28" t="str">
        <f t="shared" si="0"/>
        <v/>
      </c>
      <c r="M50" s="28"/>
      <c r="N50" s="28" t="str">
        <f t="shared" si="0"/>
        <v/>
      </c>
      <c r="O50" s="138" t="s">
        <v>27</v>
      </c>
      <c r="P50" s="141" t="s">
        <v>138</v>
      </c>
      <c r="Q50" s="138" t="s">
        <v>139</v>
      </c>
      <c r="R50" s="142" t="s">
        <v>87</v>
      </c>
      <c r="S50" s="143"/>
    </row>
    <row r="51" spans="1:19" s="43" customFormat="1" ht="89.25" x14ac:dyDescent="0.2">
      <c r="A51" s="115" t="s">
        <v>18</v>
      </c>
      <c r="B51" s="293"/>
      <c r="C51" s="137" t="s">
        <v>140</v>
      </c>
      <c r="D51" s="141" t="s">
        <v>42</v>
      </c>
      <c r="E51" s="28"/>
      <c r="F51" s="28">
        <v>31</v>
      </c>
      <c r="G51" s="28"/>
      <c r="H51" s="28"/>
      <c r="I51" s="28"/>
      <c r="J51" s="28"/>
      <c r="K51" s="28"/>
      <c r="L51" s="28" t="str">
        <f t="shared" si="0"/>
        <v/>
      </c>
      <c r="M51" s="28"/>
      <c r="N51" s="28" t="str">
        <f t="shared" si="0"/>
        <v/>
      </c>
      <c r="O51" s="138" t="s">
        <v>141</v>
      </c>
      <c r="P51" s="141" t="s">
        <v>142</v>
      </c>
      <c r="Q51" s="138" t="s">
        <v>143</v>
      </c>
      <c r="R51" s="142" t="s">
        <v>87</v>
      </c>
      <c r="S51" s="143"/>
    </row>
    <row r="52" spans="1:19" s="43" customFormat="1" ht="114.75" x14ac:dyDescent="0.2">
      <c r="A52" s="115" t="s">
        <v>18</v>
      </c>
      <c r="B52" s="293"/>
      <c r="C52" s="137" t="s">
        <v>144</v>
      </c>
      <c r="D52" s="138" t="s">
        <v>255</v>
      </c>
      <c r="E52" s="28"/>
      <c r="F52" s="28">
        <v>32</v>
      </c>
      <c r="G52" s="28"/>
      <c r="H52" s="28"/>
      <c r="I52" s="28"/>
      <c r="J52" s="28"/>
      <c r="K52" s="28"/>
      <c r="L52" s="28" t="str">
        <f t="shared" si="0"/>
        <v/>
      </c>
      <c r="M52" s="28"/>
      <c r="N52" s="28" t="str">
        <f t="shared" si="0"/>
        <v/>
      </c>
      <c r="O52" s="138" t="s">
        <v>256</v>
      </c>
      <c r="P52" s="141" t="s">
        <v>257</v>
      </c>
      <c r="Q52" s="138" t="s">
        <v>258</v>
      </c>
      <c r="R52" s="142" t="s">
        <v>87</v>
      </c>
      <c r="S52" s="143"/>
    </row>
    <row r="53" spans="1:19" s="43" customFormat="1" ht="102" x14ac:dyDescent="0.2">
      <c r="A53" s="116" t="s">
        <v>179</v>
      </c>
      <c r="B53" s="293"/>
      <c r="C53" s="137" t="s">
        <v>193</v>
      </c>
      <c r="D53" s="141" t="s">
        <v>435</v>
      </c>
      <c r="E53" s="84"/>
      <c r="F53" s="28">
        <v>33</v>
      </c>
      <c r="G53" s="28">
        <v>11</v>
      </c>
      <c r="H53" s="28"/>
      <c r="I53" s="84"/>
      <c r="J53" s="84"/>
      <c r="K53" s="28"/>
      <c r="L53" s="28" t="str">
        <f t="shared" si="0"/>
        <v/>
      </c>
      <c r="M53" s="28"/>
      <c r="N53" s="28" t="str">
        <f t="shared" si="0"/>
        <v/>
      </c>
      <c r="O53" s="144" t="s">
        <v>197</v>
      </c>
      <c r="P53" s="141" t="s">
        <v>196</v>
      </c>
      <c r="Q53" s="144" t="s">
        <v>195</v>
      </c>
      <c r="R53" s="142" t="s">
        <v>87</v>
      </c>
      <c r="S53" s="143"/>
    </row>
    <row r="54" spans="1:19" s="43" customFormat="1" ht="140.25" x14ac:dyDescent="0.2">
      <c r="A54" s="115" t="s">
        <v>18</v>
      </c>
      <c r="B54" s="294"/>
      <c r="C54" s="137" t="s">
        <v>259</v>
      </c>
      <c r="D54" s="138" t="s">
        <v>260</v>
      </c>
      <c r="E54" s="28"/>
      <c r="F54" s="28">
        <v>34</v>
      </c>
      <c r="G54" s="28"/>
      <c r="H54" s="28"/>
      <c r="I54" s="28"/>
      <c r="J54" s="28"/>
      <c r="K54" s="28"/>
      <c r="L54" s="28" t="str">
        <f t="shared" si="0"/>
        <v/>
      </c>
      <c r="M54" s="28"/>
      <c r="N54" s="28" t="str">
        <f t="shared" si="0"/>
        <v/>
      </c>
      <c r="O54" s="138" t="s">
        <v>261</v>
      </c>
      <c r="P54" s="141" t="s">
        <v>262</v>
      </c>
      <c r="Q54" s="138" t="s">
        <v>263</v>
      </c>
      <c r="R54" s="142" t="s">
        <v>87</v>
      </c>
      <c r="S54" s="143"/>
    </row>
    <row r="55" spans="1:19" s="43" customFormat="1" ht="76.5" x14ac:dyDescent="0.2">
      <c r="A55" s="115" t="s">
        <v>18</v>
      </c>
      <c r="B55" s="292"/>
      <c r="C55" s="137" t="s">
        <v>156</v>
      </c>
      <c r="D55" s="138" t="s">
        <v>264</v>
      </c>
      <c r="E55" s="28"/>
      <c r="F55" s="28">
        <v>35</v>
      </c>
      <c r="G55" s="28"/>
      <c r="H55" s="28"/>
      <c r="I55" s="28"/>
      <c r="J55" s="28"/>
      <c r="K55" s="28"/>
      <c r="L55" s="28" t="str">
        <f t="shared" si="0"/>
        <v/>
      </c>
      <c r="M55" s="28"/>
      <c r="N55" s="28" t="str">
        <f t="shared" si="0"/>
        <v/>
      </c>
      <c r="O55" s="138" t="s">
        <v>157</v>
      </c>
      <c r="P55" s="141" t="s">
        <v>158</v>
      </c>
      <c r="Q55" s="138" t="s">
        <v>159</v>
      </c>
      <c r="R55" s="142" t="s">
        <v>87</v>
      </c>
      <c r="S55" s="143"/>
    </row>
    <row r="56" spans="1:19" s="43" customFormat="1" ht="76.5" x14ac:dyDescent="0.2">
      <c r="A56" s="115" t="s">
        <v>18</v>
      </c>
      <c r="B56" s="293"/>
      <c r="C56" s="137" t="s">
        <v>13</v>
      </c>
      <c r="D56" s="138" t="s">
        <v>176</v>
      </c>
      <c r="E56" s="28"/>
      <c r="F56" s="28">
        <v>36</v>
      </c>
      <c r="G56" s="28"/>
      <c r="H56" s="28"/>
      <c r="I56" s="28"/>
      <c r="J56" s="28"/>
      <c r="K56" s="28"/>
      <c r="L56" s="28" t="str">
        <f t="shared" si="0"/>
        <v/>
      </c>
      <c r="M56" s="28"/>
      <c r="N56" s="28" t="str">
        <f t="shared" si="0"/>
        <v/>
      </c>
      <c r="O56" s="138" t="s">
        <v>34</v>
      </c>
      <c r="P56" s="141" t="s">
        <v>35</v>
      </c>
      <c r="Q56" s="138" t="s">
        <v>160</v>
      </c>
      <c r="R56" s="142" t="s">
        <v>87</v>
      </c>
      <c r="S56" s="143"/>
    </row>
    <row r="57" spans="1:19" s="43" customFormat="1" ht="102" x14ac:dyDescent="0.2">
      <c r="A57" s="115" t="s">
        <v>18</v>
      </c>
      <c r="B57" s="293"/>
      <c r="C57" s="137" t="s">
        <v>14</v>
      </c>
      <c r="D57" s="138" t="s">
        <v>161</v>
      </c>
      <c r="E57" s="28"/>
      <c r="F57" s="28">
        <v>37</v>
      </c>
      <c r="G57" s="28"/>
      <c r="H57" s="28"/>
      <c r="I57" s="28"/>
      <c r="J57" s="28"/>
      <c r="K57" s="28"/>
      <c r="L57" s="28" t="str">
        <f t="shared" si="0"/>
        <v/>
      </c>
      <c r="M57" s="28"/>
      <c r="N57" s="28" t="str">
        <f t="shared" si="0"/>
        <v/>
      </c>
      <c r="O57" s="138" t="s">
        <v>25</v>
      </c>
      <c r="P57" s="141" t="s">
        <v>162</v>
      </c>
      <c r="Q57" s="138" t="s">
        <v>163</v>
      </c>
      <c r="R57" s="142" t="s">
        <v>89</v>
      </c>
      <c r="S57" s="143"/>
    </row>
    <row r="58" spans="1:19" s="43" customFormat="1" ht="114.75" x14ac:dyDescent="0.2">
      <c r="A58" s="115" t="s">
        <v>18</v>
      </c>
      <c r="B58" s="292"/>
      <c r="C58" s="137" t="s">
        <v>26</v>
      </c>
      <c r="D58" s="138" t="s">
        <v>164</v>
      </c>
      <c r="E58" s="28"/>
      <c r="F58" s="28">
        <v>38</v>
      </c>
      <c r="G58" s="28"/>
      <c r="H58" s="28"/>
      <c r="I58" s="28"/>
      <c r="J58" s="28"/>
      <c r="K58" s="28"/>
      <c r="L58" s="28" t="str">
        <f t="shared" si="0"/>
        <v/>
      </c>
      <c r="M58" s="28"/>
      <c r="N58" s="28" t="str">
        <f t="shared" si="0"/>
        <v/>
      </c>
      <c r="O58" s="138" t="s">
        <v>36</v>
      </c>
      <c r="P58" s="141" t="s">
        <v>165</v>
      </c>
      <c r="Q58" s="138" t="s">
        <v>43</v>
      </c>
      <c r="R58" s="142" t="s">
        <v>86</v>
      </c>
      <c r="S58" s="143"/>
    </row>
    <row r="59" spans="1:19" s="43" customFormat="1" ht="165.75" x14ac:dyDescent="0.2">
      <c r="A59" s="115" t="s">
        <v>18</v>
      </c>
      <c r="B59" s="293"/>
      <c r="C59" s="137" t="s">
        <v>166</v>
      </c>
      <c r="D59" s="138" t="s">
        <v>265</v>
      </c>
      <c r="E59" s="28"/>
      <c r="F59" s="28">
        <v>39</v>
      </c>
      <c r="G59" s="28"/>
      <c r="H59" s="28"/>
      <c r="I59" s="28"/>
      <c r="J59" s="28"/>
      <c r="K59" s="28"/>
      <c r="L59" s="28" t="str">
        <f t="shared" si="0"/>
        <v/>
      </c>
      <c r="M59" s="28"/>
      <c r="N59" s="28" t="str">
        <f t="shared" si="0"/>
        <v/>
      </c>
      <c r="O59" s="138" t="s">
        <v>82</v>
      </c>
      <c r="P59" s="141" t="s">
        <v>167</v>
      </c>
      <c r="Q59" s="138" t="s">
        <v>83</v>
      </c>
      <c r="R59" s="142" t="s">
        <v>89</v>
      </c>
      <c r="S59" s="143"/>
    </row>
    <row r="60" spans="1:19" s="43" customFormat="1" ht="102" x14ac:dyDescent="0.2">
      <c r="A60" s="116" t="s">
        <v>179</v>
      </c>
      <c r="B60" s="293"/>
      <c r="C60" s="137" t="s">
        <v>193</v>
      </c>
      <c r="D60" s="141" t="s">
        <v>436</v>
      </c>
      <c r="E60" s="84"/>
      <c r="F60" s="28">
        <v>40</v>
      </c>
      <c r="G60" s="28">
        <v>12</v>
      </c>
      <c r="H60" s="28"/>
      <c r="I60" s="84"/>
      <c r="J60" s="84"/>
      <c r="K60" s="28"/>
      <c r="L60" s="28" t="str">
        <f t="shared" si="0"/>
        <v/>
      </c>
      <c r="M60" s="28"/>
      <c r="N60" s="28" t="str">
        <f t="shared" si="0"/>
        <v/>
      </c>
      <c r="O60" s="144" t="s">
        <v>197</v>
      </c>
      <c r="P60" s="141" t="s">
        <v>196</v>
      </c>
      <c r="Q60" s="144" t="s">
        <v>195</v>
      </c>
      <c r="R60" s="142" t="s">
        <v>87</v>
      </c>
      <c r="S60" s="143"/>
    </row>
    <row r="61" spans="1:19" s="43" customFormat="1" ht="114.75" x14ac:dyDescent="0.2">
      <c r="A61" s="115" t="s">
        <v>18</v>
      </c>
      <c r="B61" s="293"/>
      <c r="C61" s="137" t="s">
        <v>171</v>
      </c>
      <c r="D61" s="138" t="s">
        <v>266</v>
      </c>
      <c r="E61" s="28"/>
      <c r="F61" s="28">
        <v>41</v>
      </c>
      <c r="G61" s="28"/>
      <c r="H61" s="28"/>
      <c r="I61" s="28"/>
      <c r="J61" s="28"/>
      <c r="K61" s="28"/>
      <c r="L61" s="28" t="str">
        <f t="shared" si="0"/>
        <v/>
      </c>
      <c r="M61" s="28"/>
      <c r="N61" s="28" t="str">
        <f t="shared" si="0"/>
        <v/>
      </c>
      <c r="O61" s="138" t="s">
        <v>44</v>
      </c>
      <c r="P61" s="141" t="s">
        <v>172</v>
      </c>
      <c r="Q61" s="138" t="s">
        <v>173</v>
      </c>
      <c r="R61" s="142" t="s">
        <v>89</v>
      </c>
      <c r="S61" s="143"/>
    </row>
    <row r="62" spans="1:19" s="43" customFormat="1" ht="89.25" x14ac:dyDescent="0.2">
      <c r="A62" s="116" t="s">
        <v>179</v>
      </c>
      <c r="B62" s="293"/>
      <c r="C62" s="137" t="s">
        <v>193</v>
      </c>
      <c r="D62" s="141" t="s">
        <v>437</v>
      </c>
      <c r="E62" s="84"/>
      <c r="F62" s="28">
        <v>42</v>
      </c>
      <c r="G62" s="28">
        <v>13</v>
      </c>
      <c r="H62" s="28"/>
      <c r="I62" s="84"/>
      <c r="J62" s="84"/>
      <c r="K62" s="28"/>
      <c r="L62" s="28" t="str">
        <f t="shared" si="0"/>
        <v/>
      </c>
      <c r="M62" s="28"/>
      <c r="N62" s="28" t="str">
        <f t="shared" si="0"/>
        <v/>
      </c>
      <c r="O62" s="144" t="s">
        <v>197</v>
      </c>
      <c r="P62" s="141" t="s">
        <v>196</v>
      </c>
      <c r="Q62" s="144" t="s">
        <v>195</v>
      </c>
      <c r="R62" s="142" t="s">
        <v>87</v>
      </c>
      <c r="S62" s="143"/>
    </row>
    <row r="63" spans="1:19" s="43" customFormat="1" ht="156" x14ac:dyDescent="0.2">
      <c r="A63" s="116" t="s">
        <v>178</v>
      </c>
      <c r="B63" s="139"/>
      <c r="C63" s="137" t="s">
        <v>12</v>
      </c>
      <c r="D63" s="140" t="s">
        <v>268</v>
      </c>
      <c r="E63" s="28"/>
      <c r="F63" s="28">
        <v>43</v>
      </c>
      <c r="G63" s="28"/>
      <c r="H63" s="28"/>
      <c r="I63" s="28"/>
      <c r="J63" s="28"/>
      <c r="K63" s="28"/>
      <c r="L63" s="28" t="str">
        <f t="shared" si="0"/>
        <v/>
      </c>
      <c r="M63" s="28"/>
      <c r="N63" s="28" t="str">
        <f t="shared" si="0"/>
        <v/>
      </c>
      <c r="O63" s="138" t="s">
        <v>81</v>
      </c>
      <c r="P63" s="141" t="s">
        <v>148</v>
      </c>
      <c r="Q63" s="138" t="s">
        <v>149</v>
      </c>
      <c r="R63" s="142" t="s">
        <v>86</v>
      </c>
      <c r="S63" s="143"/>
    </row>
    <row r="64" spans="1:19" s="43" customFormat="1" ht="127.5" x14ac:dyDescent="0.2">
      <c r="A64" s="116" t="s">
        <v>178</v>
      </c>
      <c r="B64" s="139"/>
      <c r="C64" s="137" t="s">
        <v>22</v>
      </c>
      <c r="D64" s="138" t="s">
        <v>150</v>
      </c>
      <c r="E64" s="28"/>
      <c r="F64" s="28">
        <v>44</v>
      </c>
      <c r="G64" s="28"/>
      <c r="H64" s="28"/>
      <c r="I64" s="28"/>
      <c r="J64" s="28"/>
      <c r="K64" s="28"/>
      <c r="L64" s="28" t="str">
        <f t="shared" si="0"/>
        <v/>
      </c>
      <c r="M64" s="28"/>
      <c r="N64" s="28" t="str">
        <f t="shared" si="0"/>
        <v/>
      </c>
      <c r="O64" s="138" t="s">
        <v>23</v>
      </c>
      <c r="P64" s="141" t="s">
        <v>151</v>
      </c>
      <c r="Q64" s="138" t="s">
        <v>152</v>
      </c>
      <c r="R64" s="142" t="s">
        <v>86</v>
      </c>
      <c r="S64" s="143"/>
    </row>
    <row r="65" spans="1:19" s="43" customFormat="1" ht="127.5" x14ac:dyDescent="0.2">
      <c r="A65" s="116" t="s">
        <v>178</v>
      </c>
      <c r="B65" s="139"/>
      <c r="C65" s="137" t="s">
        <v>29</v>
      </c>
      <c r="D65" s="138" t="s">
        <v>153</v>
      </c>
      <c r="E65" s="28"/>
      <c r="F65" s="28">
        <v>45</v>
      </c>
      <c r="G65" s="28"/>
      <c r="H65" s="28"/>
      <c r="I65" s="28"/>
      <c r="J65" s="28"/>
      <c r="K65" s="28"/>
      <c r="L65" s="28" t="str">
        <f t="shared" si="0"/>
        <v/>
      </c>
      <c r="M65" s="28"/>
      <c r="N65" s="28" t="str">
        <f t="shared" si="0"/>
        <v/>
      </c>
      <c r="O65" s="138" t="s">
        <v>24</v>
      </c>
      <c r="P65" s="141" t="s">
        <v>154</v>
      </c>
      <c r="Q65" s="138" t="s">
        <v>155</v>
      </c>
      <c r="R65" s="142" t="s">
        <v>87</v>
      </c>
      <c r="S65" s="143"/>
    </row>
    <row r="66" spans="1:19" s="43" customFormat="1" ht="76.5" x14ac:dyDescent="0.2">
      <c r="A66" s="116" t="s">
        <v>178</v>
      </c>
      <c r="B66" s="139"/>
      <c r="C66" s="137" t="s">
        <v>210</v>
      </c>
      <c r="D66" s="138" t="s">
        <v>215</v>
      </c>
      <c r="E66" s="28"/>
      <c r="F66" s="28">
        <v>46</v>
      </c>
      <c r="G66" s="28"/>
      <c r="H66" s="28"/>
      <c r="I66" s="28"/>
      <c r="J66" s="28"/>
      <c r="K66" s="28"/>
      <c r="L66" s="28" t="str">
        <f t="shared" si="0"/>
        <v/>
      </c>
      <c r="M66" s="28"/>
      <c r="N66" s="28" t="str">
        <f t="shared" si="0"/>
        <v/>
      </c>
      <c r="O66" s="138" t="s">
        <v>216</v>
      </c>
      <c r="P66" s="141" t="s">
        <v>217</v>
      </c>
      <c r="Q66" s="138" t="s">
        <v>218</v>
      </c>
      <c r="R66" s="142" t="s">
        <v>86</v>
      </c>
      <c r="S66" s="143"/>
    </row>
    <row r="67" spans="1:19" s="43" customFormat="1" ht="63.75" x14ac:dyDescent="0.2">
      <c r="A67" s="116" t="s">
        <v>178</v>
      </c>
      <c r="B67" s="139"/>
      <c r="C67" s="137" t="s">
        <v>45</v>
      </c>
      <c r="D67" s="138" t="s">
        <v>269</v>
      </c>
      <c r="E67" s="28"/>
      <c r="F67" s="28">
        <v>47</v>
      </c>
      <c r="G67" s="28"/>
      <c r="H67" s="28"/>
      <c r="I67" s="28"/>
      <c r="J67" s="28"/>
      <c r="K67" s="28"/>
      <c r="L67" s="28" t="str">
        <f t="shared" si="0"/>
        <v/>
      </c>
      <c r="M67" s="28"/>
      <c r="N67" s="28" t="str">
        <f t="shared" si="0"/>
        <v/>
      </c>
      <c r="O67" s="138" t="s">
        <v>91</v>
      </c>
      <c r="P67" s="141" t="s">
        <v>92</v>
      </c>
      <c r="Q67" s="138" t="s">
        <v>93</v>
      </c>
      <c r="R67" s="142" t="s">
        <v>89</v>
      </c>
      <c r="S67" s="143"/>
    </row>
    <row r="68" spans="1:19" s="43" customFormat="1" ht="102" customHeight="1" x14ac:dyDescent="0.2">
      <c r="A68" s="116" t="s">
        <v>179</v>
      </c>
      <c r="B68" s="292" t="s">
        <v>458</v>
      </c>
      <c r="C68" s="137" t="s">
        <v>180</v>
      </c>
      <c r="D68" s="141" t="s">
        <v>497</v>
      </c>
      <c r="E68" s="28"/>
      <c r="F68" s="28">
        <v>48</v>
      </c>
      <c r="G68" s="28">
        <v>14</v>
      </c>
      <c r="H68" s="28"/>
      <c r="I68" s="28"/>
      <c r="J68" s="28"/>
      <c r="K68" s="28"/>
      <c r="L68" s="28" t="str">
        <f t="shared" si="0"/>
        <v/>
      </c>
      <c r="M68" s="28"/>
      <c r="N68" s="28" t="str">
        <f t="shared" si="0"/>
        <v/>
      </c>
      <c r="O68" s="138" t="s">
        <v>200</v>
      </c>
      <c r="P68" s="141" t="s">
        <v>202</v>
      </c>
      <c r="Q68" s="138" t="s">
        <v>201</v>
      </c>
      <c r="R68" s="142" t="s">
        <v>89</v>
      </c>
      <c r="S68" s="143"/>
    </row>
    <row r="69" spans="1:19" s="43" customFormat="1" ht="38.25" x14ac:dyDescent="0.2">
      <c r="A69" s="116" t="s">
        <v>179</v>
      </c>
      <c r="B69" s="293"/>
      <c r="C69" s="137" t="s">
        <v>187</v>
      </c>
      <c r="D69" s="141" t="s">
        <v>188</v>
      </c>
      <c r="E69" s="28"/>
      <c r="F69" s="28">
        <v>49</v>
      </c>
      <c r="G69" s="28"/>
      <c r="H69" s="28"/>
      <c r="I69" s="28"/>
      <c r="J69" s="28"/>
      <c r="K69" s="28"/>
      <c r="L69" s="28" t="str">
        <f t="shared" si="0"/>
        <v/>
      </c>
      <c r="M69" s="28"/>
      <c r="N69" s="28" t="str">
        <f t="shared" si="0"/>
        <v/>
      </c>
      <c r="O69" s="138" t="s">
        <v>189</v>
      </c>
      <c r="P69" s="141" t="s">
        <v>190</v>
      </c>
      <c r="Q69" s="138" t="s">
        <v>191</v>
      </c>
      <c r="R69" s="142" t="s">
        <v>89</v>
      </c>
      <c r="S69" s="143"/>
    </row>
    <row r="70" spans="1:19" s="43" customFormat="1" ht="127.5" x14ac:dyDescent="0.2">
      <c r="A70" s="116" t="s">
        <v>179</v>
      </c>
      <c r="B70" s="293"/>
      <c r="C70" s="137" t="s">
        <v>203</v>
      </c>
      <c r="D70" s="141" t="s">
        <v>438</v>
      </c>
      <c r="E70" s="84"/>
      <c r="F70" s="28">
        <v>50</v>
      </c>
      <c r="G70" s="28">
        <v>15</v>
      </c>
      <c r="H70" s="28"/>
      <c r="I70" s="84"/>
      <c r="J70" s="84"/>
      <c r="K70" s="28"/>
      <c r="L70" s="28" t="str">
        <f t="shared" si="0"/>
        <v/>
      </c>
      <c r="M70" s="28"/>
      <c r="N70" s="28" t="str">
        <f t="shared" si="0"/>
        <v/>
      </c>
      <c r="O70" s="138" t="s">
        <v>204</v>
      </c>
      <c r="P70" s="141" t="s">
        <v>205</v>
      </c>
      <c r="Q70" s="138" t="s">
        <v>241</v>
      </c>
      <c r="R70" s="142" t="s">
        <v>87</v>
      </c>
      <c r="S70" s="143"/>
    </row>
    <row r="71" spans="1:19" s="43" customFormat="1" ht="102" x14ac:dyDescent="0.2">
      <c r="A71" s="116" t="s">
        <v>179</v>
      </c>
      <c r="B71" s="293"/>
      <c r="C71" s="137" t="s">
        <v>211</v>
      </c>
      <c r="D71" s="141" t="s">
        <v>439</v>
      </c>
      <c r="E71" s="28"/>
      <c r="F71" s="28">
        <v>51</v>
      </c>
      <c r="G71" s="28">
        <v>16</v>
      </c>
      <c r="H71" s="28"/>
      <c r="I71" s="28"/>
      <c r="J71" s="28"/>
      <c r="K71" s="28"/>
      <c r="L71" s="28" t="str">
        <f t="shared" si="0"/>
        <v/>
      </c>
      <c r="M71" s="28"/>
      <c r="N71" s="28" t="str">
        <f t="shared" si="0"/>
        <v/>
      </c>
      <c r="O71" s="138" t="s">
        <v>213</v>
      </c>
      <c r="P71" s="141" t="s">
        <v>214</v>
      </c>
      <c r="Q71" s="138" t="s">
        <v>212</v>
      </c>
      <c r="R71" s="142" t="s">
        <v>89</v>
      </c>
      <c r="S71" s="143"/>
    </row>
    <row r="72" spans="1:19" s="43" customFormat="1" ht="140.25" x14ac:dyDescent="0.2">
      <c r="A72" s="116" t="s">
        <v>179</v>
      </c>
      <c r="B72" s="293"/>
      <c r="C72" s="137" t="s">
        <v>219</v>
      </c>
      <c r="D72" s="141" t="s">
        <v>440</v>
      </c>
      <c r="E72" s="84"/>
      <c r="F72" s="28">
        <v>52</v>
      </c>
      <c r="G72" s="28">
        <v>17</v>
      </c>
      <c r="H72" s="28"/>
      <c r="I72" s="84"/>
      <c r="J72" s="84"/>
      <c r="K72" s="28"/>
      <c r="L72" s="28" t="str">
        <f t="shared" si="0"/>
        <v/>
      </c>
      <c r="M72" s="28"/>
      <c r="N72" s="28" t="str">
        <f t="shared" si="0"/>
        <v/>
      </c>
      <c r="O72" s="138" t="s">
        <v>221</v>
      </c>
      <c r="P72" s="141" t="s">
        <v>222</v>
      </c>
      <c r="Q72" s="138" t="s">
        <v>223</v>
      </c>
      <c r="R72" s="142" t="s">
        <v>87</v>
      </c>
      <c r="S72" s="143"/>
    </row>
    <row r="73" spans="1:19" s="43" customFormat="1" ht="102" x14ac:dyDescent="0.2">
      <c r="A73" s="116" t="s">
        <v>179</v>
      </c>
      <c r="B73" s="294"/>
      <c r="C73" s="137" t="s">
        <v>219</v>
      </c>
      <c r="D73" s="141" t="s">
        <v>441</v>
      </c>
      <c r="E73" s="84"/>
      <c r="F73" s="28">
        <v>53</v>
      </c>
      <c r="G73" s="28">
        <v>18</v>
      </c>
      <c r="H73" s="28"/>
      <c r="I73" s="84"/>
      <c r="J73" s="84"/>
      <c r="K73" s="28"/>
      <c r="L73" s="28" t="str">
        <f t="shared" si="0"/>
        <v/>
      </c>
      <c r="M73" s="28"/>
      <c r="N73" s="28" t="str">
        <f t="shared" si="0"/>
        <v/>
      </c>
      <c r="O73" s="138" t="s">
        <v>221</v>
      </c>
      <c r="P73" s="141" t="s">
        <v>222</v>
      </c>
      <c r="Q73" s="138" t="s">
        <v>223</v>
      </c>
      <c r="R73" s="142" t="s">
        <v>87</v>
      </c>
      <c r="S73" s="143"/>
    </row>
    <row r="74" spans="1:19" s="43" customFormat="1" ht="153" x14ac:dyDescent="0.2">
      <c r="A74" s="116" t="s">
        <v>179</v>
      </c>
      <c r="B74" s="145"/>
      <c r="C74" s="137" t="s">
        <v>273</v>
      </c>
      <c r="D74" s="141" t="s">
        <v>442</v>
      </c>
      <c r="E74" s="84"/>
      <c r="F74" s="28">
        <v>54</v>
      </c>
      <c r="G74" s="28">
        <v>19</v>
      </c>
      <c r="H74" s="28"/>
      <c r="I74" s="84"/>
      <c r="J74" s="84"/>
      <c r="K74" s="28"/>
      <c r="L74" s="28" t="str">
        <f t="shared" si="0"/>
        <v/>
      </c>
      <c r="M74" s="28"/>
      <c r="N74" s="28" t="str">
        <f t="shared" si="0"/>
        <v/>
      </c>
      <c r="O74" s="138" t="s">
        <v>277</v>
      </c>
      <c r="P74" s="141" t="s">
        <v>278</v>
      </c>
      <c r="Q74" s="138" t="s">
        <v>279</v>
      </c>
      <c r="R74" s="142"/>
      <c r="S74" s="143"/>
    </row>
    <row r="75" spans="1:19" s="43" customFormat="1" ht="140.25" x14ac:dyDescent="0.2">
      <c r="A75" s="116"/>
      <c r="B75" s="292" t="s">
        <v>458</v>
      </c>
      <c r="C75" s="137"/>
      <c r="D75" s="141" t="s">
        <v>446</v>
      </c>
      <c r="E75" s="84"/>
      <c r="F75" s="28">
        <v>55</v>
      </c>
      <c r="G75" s="28">
        <v>20</v>
      </c>
      <c r="H75" s="28"/>
      <c r="I75" s="84"/>
      <c r="J75" s="84"/>
      <c r="K75" s="28"/>
      <c r="L75" s="28" t="str">
        <f t="shared" si="0"/>
        <v/>
      </c>
      <c r="M75" s="28"/>
      <c r="N75" s="28" t="str">
        <f t="shared" si="0"/>
        <v/>
      </c>
      <c r="O75" s="138"/>
      <c r="P75" s="141"/>
      <c r="Q75" s="138"/>
      <c r="R75" s="142"/>
      <c r="S75" s="143"/>
    </row>
    <row r="76" spans="1:19" s="43" customFormat="1" ht="76.5" x14ac:dyDescent="0.2">
      <c r="A76" s="116" t="s">
        <v>179</v>
      </c>
      <c r="B76" s="293"/>
      <c r="C76" s="137" t="s">
        <v>275</v>
      </c>
      <c r="D76" s="141" t="s">
        <v>443</v>
      </c>
      <c r="E76" s="84"/>
      <c r="F76" s="28">
        <v>56</v>
      </c>
      <c r="G76" s="28">
        <v>20</v>
      </c>
      <c r="H76" s="28" t="s">
        <v>392</v>
      </c>
      <c r="I76" s="84"/>
      <c r="J76" s="84"/>
      <c r="K76" s="28"/>
      <c r="L76" s="28" t="str">
        <f t="shared" si="0"/>
        <v/>
      </c>
      <c r="M76" s="28"/>
      <c r="N76" s="28" t="str">
        <f t="shared" si="0"/>
        <v/>
      </c>
      <c r="O76" s="138" t="s">
        <v>280</v>
      </c>
      <c r="P76" s="141" t="s">
        <v>281</v>
      </c>
      <c r="Q76" s="138" t="s">
        <v>282</v>
      </c>
      <c r="R76" s="142" t="s">
        <v>86</v>
      </c>
      <c r="S76" s="143"/>
    </row>
    <row r="77" spans="1:19" s="43" customFormat="1" ht="76.5" x14ac:dyDescent="0.2">
      <c r="A77" s="116" t="s">
        <v>179</v>
      </c>
      <c r="B77" s="293"/>
      <c r="C77" s="137" t="s">
        <v>275</v>
      </c>
      <c r="D77" s="141" t="s">
        <v>444</v>
      </c>
      <c r="E77" s="84"/>
      <c r="F77" s="28">
        <v>57</v>
      </c>
      <c r="G77" s="28">
        <v>20</v>
      </c>
      <c r="H77" s="28" t="s">
        <v>391</v>
      </c>
      <c r="I77" s="84"/>
      <c r="J77" s="84"/>
      <c r="K77" s="28"/>
      <c r="L77" s="28" t="str">
        <f t="shared" si="0"/>
        <v/>
      </c>
      <c r="M77" s="28"/>
      <c r="N77" s="28" t="str">
        <f t="shared" si="0"/>
        <v/>
      </c>
      <c r="O77" s="138" t="s">
        <v>280</v>
      </c>
      <c r="P77" s="141" t="s">
        <v>281</v>
      </c>
      <c r="Q77" s="138" t="s">
        <v>282</v>
      </c>
      <c r="R77" s="142" t="s">
        <v>86</v>
      </c>
      <c r="S77" s="143"/>
    </row>
    <row r="78" spans="1:19" s="43" customFormat="1" ht="76.5" x14ac:dyDescent="0.2">
      <c r="A78" s="116" t="s">
        <v>179</v>
      </c>
      <c r="B78" s="293"/>
      <c r="C78" s="137" t="s">
        <v>275</v>
      </c>
      <c r="D78" s="141" t="s">
        <v>445</v>
      </c>
      <c r="E78" s="84"/>
      <c r="F78" s="28">
        <v>58</v>
      </c>
      <c r="G78" s="28">
        <v>20</v>
      </c>
      <c r="H78" s="28" t="s">
        <v>390</v>
      </c>
      <c r="I78" s="84"/>
      <c r="J78" s="84"/>
      <c r="K78" s="28"/>
      <c r="L78" s="28" t="str">
        <f t="shared" si="0"/>
        <v/>
      </c>
      <c r="M78" s="28"/>
      <c r="N78" s="28" t="str">
        <f t="shared" si="0"/>
        <v/>
      </c>
      <c r="O78" s="138" t="s">
        <v>280</v>
      </c>
      <c r="P78" s="141" t="s">
        <v>281</v>
      </c>
      <c r="Q78" s="138" t="s">
        <v>282</v>
      </c>
      <c r="R78" s="142" t="s">
        <v>86</v>
      </c>
      <c r="S78" s="143"/>
    </row>
    <row r="79" spans="1:19" s="74" customFormat="1" x14ac:dyDescent="0.2">
      <c r="A79" s="137"/>
      <c r="B79" s="137"/>
      <c r="C79" s="137"/>
      <c r="D79" s="156" t="s">
        <v>480</v>
      </c>
      <c r="E79" s="153"/>
      <c r="F79" s="154">
        <f>COUNT(F46:F78)</f>
        <v>33</v>
      </c>
      <c r="G79" s="28"/>
      <c r="H79" s="28"/>
      <c r="I79" s="84"/>
      <c r="J79" s="84"/>
      <c r="K79" s="28" t="str">
        <f>IF(((L79*2)/$F$45)&lt;0.7,"FAIL","PASS")</f>
        <v>FAIL</v>
      </c>
      <c r="L79" s="154">
        <f>SUM(L46:L78)</f>
        <v>0</v>
      </c>
      <c r="M79" s="28" t="str">
        <f>IF(((N79*2)/$F$45)&lt;0.7,"FAIL","PASS")</f>
        <v>FAIL</v>
      </c>
      <c r="N79" s="154">
        <f>SUM(N46:N78)</f>
        <v>0</v>
      </c>
      <c r="O79" s="138"/>
      <c r="P79" s="141"/>
      <c r="Q79" s="138"/>
      <c r="R79" s="142"/>
      <c r="S79" s="141"/>
    </row>
    <row r="80" spans="1:19" s="43" customFormat="1" ht="102" customHeight="1" x14ac:dyDescent="0.2">
      <c r="A80" s="116"/>
      <c r="B80" s="290" t="s">
        <v>477</v>
      </c>
      <c r="C80" s="109" t="s">
        <v>32</v>
      </c>
      <c r="D80" s="123" t="s">
        <v>447</v>
      </c>
      <c r="E80" s="104"/>
      <c r="F80" s="28">
        <v>59</v>
      </c>
      <c r="G80" s="28"/>
      <c r="H80" s="28"/>
      <c r="I80" s="84"/>
      <c r="J80" s="84"/>
      <c r="K80" s="28"/>
      <c r="L80" s="28" t="str">
        <f t="shared" si="0"/>
        <v/>
      </c>
      <c r="M80" s="28"/>
      <c r="N80" s="28" t="str">
        <f t="shared" si="0"/>
        <v/>
      </c>
      <c r="O80" s="127"/>
      <c r="P80" s="121"/>
      <c r="Q80" s="127"/>
      <c r="R80" s="99"/>
      <c r="S80" s="110"/>
    </row>
    <row r="81" spans="1:19" s="43" customFormat="1" ht="102" x14ac:dyDescent="0.2">
      <c r="A81" s="115" t="s">
        <v>18</v>
      </c>
      <c r="B81" s="291"/>
      <c r="C81" s="109" t="s">
        <v>32</v>
      </c>
      <c r="D81" s="124" t="s">
        <v>410</v>
      </c>
      <c r="E81" s="104"/>
      <c r="F81" s="28">
        <v>60</v>
      </c>
      <c r="G81" s="28">
        <v>21</v>
      </c>
      <c r="H81" s="28" t="s">
        <v>392</v>
      </c>
      <c r="I81" s="84"/>
      <c r="J81" s="84"/>
      <c r="K81" s="28"/>
      <c r="L81" s="28" t="str">
        <f t="shared" si="0"/>
        <v/>
      </c>
      <c r="M81" s="28"/>
      <c r="N81" s="28" t="str">
        <f t="shared" si="0"/>
        <v/>
      </c>
      <c r="O81" s="127" t="s">
        <v>76</v>
      </c>
      <c r="P81" s="121" t="s">
        <v>238</v>
      </c>
      <c r="Q81" s="127" t="s">
        <v>130</v>
      </c>
      <c r="R81" s="99" t="s">
        <v>86</v>
      </c>
      <c r="S81" s="110"/>
    </row>
    <row r="82" spans="1:19" s="43" customFormat="1" ht="102" x14ac:dyDescent="0.2">
      <c r="A82" s="115" t="s">
        <v>18</v>
      </c>
      <c r="B82" s="291"/>
      <c r="C82" s="109" t="s">
        <v>32</v>
      </c>
      <c r="D82" s="124" t="s">
        <v>411</v>
      </c>
      <c r="E82" s="104"/>
      <c r="F82" s="28">
        <v>61</v>
      </c>
      <c r="G82" s="28">
        <v>21</v>
      </c>
      <c r="H82" s="28" t="s">
        <v>391</v>
      </c>
      <c r="I82" s="84"/>
      <c r="J82" s="84"/>
      <c r="K82" s="28"/>
      <c r="L82" s="28" t="str">
        <f t="shared" si="0"/>
        <v/>
      </c>
      <c r="M82" s="28"/>
      <c r="N82" s="28" t="str">
        <f t="shared" si="0"/>
        <v/>
      </c>
      <c r="O82" s="127" t="s">
        <v>76</v>
      </c>
      <c r="P82" s="121" t="s">
        <v>238</v>
      </c>
      <c r="Q82" s="127" t="s">
        <v>130</v>
      </c>
      <c r="R82" s="99" t="s">
        <v>86</v>
      </c>
      <c r="S82" s="110"/>
    </row>
    <row r="83" spans="1:19" s="43" customFormat="1" ht="102" x14ac:dyDescent="0.2">
      <c r="A83" s="115" t="s">
        <v>18</v>
      </c>
      <c r="B83" s="291"/>
      <c r="C83" s="109" t="s">
        <v>32</v>
      </c>
      <c r="D83" s="124" t="s">
        <v>412</v>
      </c>
      <c r="E83" s="104"/>
      <c r="F83" s="28">
        <v>62</v>
      </c>
      <c r="G83" s="28">
        <v>21</v>
      </c>
      <c r="H83" s="28" t="s">
        <v>390</v>
      </c>
      <c r="I83" s="84"/>
      <c r="J83" s="84"/>
      <c r="K83" s="28"/>
      <c r="L83" s="28" t="str">
        <f t="shared" si="0"/>
        <v/>
      </c>
      <c r="M83" s="28"/>
      <c r="N83" s="28" t="str">
        <f t="shared" si="0"/>
        <v/>
      </c>
      <c r="O83" s="127" t="s">
        <v>76</v>
      </c>
      <c r="P83" s="121" t="s">
        <v>238</v>
      </c>
      <c r="Q83" s="127" t="s">
        <v>130</v>
      </c>
      <c r="R83" s="99" t="s">
        <v>86</v>
      </c>
      <c r="S83" s="110"/>
    </row>
    <row r="84" spans="1:19" s="43" customFormat="1" ht="102" x14ac:dyDescent="0.2">
      <c r="A84" s="115" t="s">
        <v>18</v>
      </c>
      <c r="B84" s="290"/>
      <c r="C84" s="109" t="s">
        <v>32</v>
      </c>
      <c r="D84" s="125" t="s">
        <v>413</v>
      </c>
      <c r="E84" s="104"/>
      <c r="F84" s="28">
        <v>63</v>
      </c>
      <c r="G84" s="28">
        <v>21</v>
      </c>
      <c r="H84" s="28" t="s">
        <v>389</v>
      </c>
      <c r="I84" s="84"/>
      <c r="J84" s="84"/>
      <c r="K84" s="28"/>
      <c r="L84" s="28" t="str">
        <f t="shared" si="0"/>
        <v/>
      </c>
      <c r="M84" s="28"/>
      <c r="N84" s="28" t="str">
        <f t="shared" si="0"/>
        <v/>
      </c>
      <c r="O84" s="127" t="s">
        <v>76</v>
      </c>
      <c r="P84" s="121" t="s">
        <v>238</v>
      </c>
      <c r="Q84" s="127" t="s">
        <v>130</v>
      </c>
      <c r="R84" s="99" t="s">
        <v>86</v>
      </c>
      <c r="S84" s="110"/>
    </row>
    <row r="85" spans="1:19" s="43" customFormat="1" ht="102" x14ac:dyDescent="0.2">
      <c r="A85" s="115" t="s">
        <v>18</v>
      </c>
      <c r="B85" s="291"/>
      <c r="C85" s="109" t="s">
        <v>32</v>
      </c>
      <c r="D85" s="124" t="s">
        <v>414</v>
      </c>
      <c r="E85" s="104"/>
      <c r="F85" s="28">
        <v>64</v>
      </c>
      <c r="G85" s="28">
        <v>21</v>
      </c>
      <c r="H85" s="28" t="s">
        <v>388</v>
      </c>
      <c r="I85" s="84"/>
      <c r="J85" s="84"/>
      <c r="K85" s="28"/>
      <c r="L85" s="28" t="str">
        <f t="shared" si="0"/>
        <v/>
      </c>
      <c r="M85" s="28"/>
      <c r="N85" s="28" t="str">
        <f t="shared" si="0"/>
        <v/>
      </c>
      <c r="O85" s="127" t="s">
        <v>76</v>
      </c>
      <c r="P85" s="121" t="s">
        <v>238</v>
      </c>
      <c r="Q85" s="127" t="s">
        <v>130</v>
      </c>
      <c r="R85" s="99" t="s">
        <v>86</v>
      </c>
      <c r="S85" s="110"/>
    </row>
    <row r="86" spans="1:19" s="43" customFormat="1" ht="102" x14ac:dyDescent="0.2">
      <c r="A86" s="115" t="s">
        <v>18</v>
      </c>
      <c r="B86" s="291"/>
      <c r="C86" s="109" t="s">
        <v>32</v>
      </c>
      <c r="D86" s="124" t="s">
        <v>415</v>
      </c>
      <c r="E86" s="104"/>
      <c r="F86" s="28">
        <v>65</v>
      </c>
      <c r="G86" s="28">
        <v>21</v>
      </c>
      <c r="H86" s="28" t="s">
        <v>387</v>
      </c>
      <c r="I86" s="84"/>
      <c r="J86" s="84"/>
      <c r="K86" s="28"/>
      <c r="L86" s="28" t="str">
        <f t="shared" ref="L86:N109" si="1">IF(K86="NM",0,IF(K86="PM",1,IF(K86="FM",2,"")))</f>
        <v/>
      </c>
      <c r="M86" s="28"/>
      <c r="N86" s="28" t="str">
        <f t="shared" si="1"/>
        <v/>
      </c>
      <c r="O86" s="127" t="s">
        <v>76</v>
      </c>
      <c r="P86" s="121" t="s">
        <v>238</v>
      </c>
      <c r="Q86" s="127" t="s">
        <v>130</v>
      </c>
      <c r="R86" s="99" t="s">
        <v>86</v>
      </c>
      <c r="S86" s="110"/>
    </row>
    <row r="87" spans="1:19" s="43" customFormat="1" ht="102" x14ac:dyDescent="0.2">
      <c r="A87" s="115" t="s">
        <v>18</v>
      </c>
      <c r="B87" s="291"/>
      <c r="C87" s="109" t="s">
        <v>32</v>
      </c>
      <c r="D87" s="124" t="s">
        <v>416</v>
      </c>
      <c r="E87" s="104"/>
      <c r="F87" s="28">
        <v>66</v>
      </c>
      <c r="G87" s="28">
        <v>21</v>
      </c>
      <c r="H87" s="28" t="s">
        <v>386</v>
      </c>
      <c r="I87" s="84"/>
      <c r="J87" s="84"/>
      <c r="K87" s="28"/>
      <c r="L87" s="28" t="str">
        <f t="shared" si="1"/>
        <v/>
      </c>
      <c r="M87" s="28"/>
      <c r="N87" s="28" t="str">
        <f t="shared" si="1"/>
        <v/>
      </c>
      <c r="O87" s="127" t="s">
        <v>76</v>
      </c>
      <c r="P87" s="121" t="s">
        <v>238</v>
      </c>
      <c r="Q87" s="127" t="s">
        <v>130</v>
      </c>
      <c r="R87" s="99" t="s">
        <v>86</v>
      </c>
      <c r="S87" s="110"/>
    </row>
    <row r="88" spans="1:19" s="43" customFormat="1" ht="102" customHeight="1" x14ac:dyDescent="0.2">
      <c r="A88" s="115" t="s">
        <v>18</v>
      </c>
      <c r="B88" s="290" t="s">
        <v>459</v>
      </c>
      <c r="C88" s="109" t="s">
        <v>32</v>
      </c>
      <c r="D88" s="125" t="s">
        <v>417</v>
      </c>
      <c r="E88" s="104"/>
      <c r="F88" s="28">
        <v>67</v>
      </c>
      <c r="G88" s="28">
        <v>21</v>
      </c>
      <c r="H88" s="28" t="s">
        <v>385</v>
      </c>
      <c r="I88" s="84"/>
      <c r="J88" s="84"/>
      <c r="K88" s="28"/>
      <c r="L88" s="28" t="str">
        <f t="shared" si="1"/>
        <v/>
      </c>
      <c r="M88" s="28"/>
      <c r="N88" s="28" t="str">
        <f t="shared" si="1"/>
        <v/>
      </c>
      <c r="O88" s="127" t="s">
        <v>76</v>
      </c>
      <c r="P88" s="121" t="s">
        <v>238</v>
      </c>
      <c r="Q88" s="127" t="s">
        <v>130</v>
      </c>
      <c r="R88" s="99" t="s">
        <v>86</v>
      </c>
      <c r="S88" s="110"/>
    </row>
    <row r="89" spans="1:19" s="43" customFormat="1" ht="102" x14ac:dyDescent="0.2">
      <c r="A89" s="115" t="s">
        <v>18</v>
      </c>
      <c r="B89" s="291"/>
      <c r="C89" s="109" t="s">
        <v>32</v>
      </c>
      <c r="D89" s="124" t="s">
        <v>418</v>
      </c>
      <c r="E89" s="104"/>
      <c r="F89" s="28">
        <v>68</v>
      </c>
      <c r="G89" s="28">
        <v>21</v>
      </c>
      <c r="H89" s="28" t="s">
        <v>384</v>
      </c>
      <c r="I89" s="84"/>
      <c r="J89" s="84"/>
      <c r="K89" s="28"/>
      <c r="L89" s="28" t="str">
        <f t="shared" si="1"/>
        <v/>
      </c>
      <c r="M89" s="28"/>
      <c r="N89" s="28" t="str">
        <f t="shared" si="1"/>
        <v/>
      </c>
      <c r="O89" s="127" t="s">
        <v>76</v>
      </c>
      <c r="P89" s="121" t="s">
        <v>238</v>
      </c>
      <c r="Q89" s="127" t="s">
        <v>130</v>
      </c>
      <c r="R89" s="99" t="s">
        <v>86</v>
      </c>
      <c r="S89" s="110"/>
    </row>
    <row r="90" spans="1:19" s="43" customFormat="1" ht="102" x14ac:dyDescent="0.2">
      <c r="A90" s="115" t="s">
        <v>18</v>
      </c>
      <c r="B90" s="291"/>
      <c r="C90" s="109" t="s">
        <v>32</v>
      </c>
      <c r="D90" s="125" t="s">
        <v>419</v>
      </c>
      <c r="E90" s="104"/>
      <c r="F90" s="28">
        <v>69</v>
      </c>
      <c r="G90" s="28">
        <v>21</v>
      </c>
      <c r="H90" s="28" t="s">
        <v>383</v>
      </c>
      <c r="I90" s="84"/>
      <c r="J90" s="84"/>
      <c r="K90" s="28"/>
      <c r="L90" s="28" t="str">
        <f t="shared" si="1"/>
        <v/>
      </c>
      <c r="M90" s="28"/>
      <c r="N90" s="28" t="str">
        <f t="shared" si="1"/>
        <v/>
      </c>
      <c r="O90" s="127" t="s">
        <v>76</v>
      </c>
      <c r="P90" s="121" t="s">
        <v>238</v>
      </c>
      <c r="Q90" s="127" t="s">
        <v>130</v>
      </c>
      <c r="R90" s="99" t="s">
        <v>86</v>
      </c>
      <c r="S90" s="110"/>
    </row>
    <row r="91" spans="1:19" s="43" customFormat="1" ht="102" x14ac:dyDescent="0.2">
      <c r="A91" s="115" t="s">
        <v>18</v>
      </c>
      <c r="B91" s="291"/>
      <c r="C91" s="109" t="s">
        <v>32</v>
      </c>
      <c r="D91" s="124" t="s">
        <v>420</v>
      </c>
      <c r="E91" s="104"/>
      <c r="F91" s="28">
        <v>70</v>
      </c>
      <c r="G91" s="28">
        <v>21</v>
      </c>
      <c r="H91" s="28" t="s">
        <v>382</v>
      </c>
      <c r="I91" s="84"/>
      <c r="J91" s="84"/>
      <c r="K91" s="28"/>
      <c r="L91" s="28" t="str">
        <f t="shared" si="1"/>
        <v/>
      </c>
      <c r="M91" s="28"/>
      <c r="N91" s="28" t="str">
        <f t="shared" si="1"/>
        <v/>
      </c>
      <c r="O91" s="127" t="s">
        <v>76</v>
      </c>
      <c r="P91" s="121" t="s">
        <v>238</v>
      </c>
      <c r="Q91" s="127" t="s">
        <v>130</v>
      </c>
      <c r="R91" s="99" t="s">
        <v>86</v>
      </c>
      <c r="S91" s="110"/>
    </row>
    <row r="92" spans="1:19" s="43" customFormat="1" ht="76.5" x14ac:dyDescent="0.2">
      <c r="A92" s="116" t="s">
        <v>179</v>
      </c>
      <c r="B92" s="290"/>
      <c r="C92" s="109" t="s">
        <v>182</v>
      </c>
      <c r="D92" s="136" t="s">
        <v>232</v>
      </c>
      <c r="E92" s="105"/>
      <c r="F92" s="28">
        <v>71</v>
      </c>
      <c r="G92" s="28"/>
      <c r="H92" s="28"/>
      <c r="I92" s="28"/>
      <c r="J92" s="28"/>
      <c r="K92" s="28"/>
      <c r="L92" s="28" t="str">
        <f t="shared" si="1"/>
        <v/>
      </c>
      <c r="M92" s="28"/>
      <c r="N92" s="28" t="str">
        <f t="shared" si="1"/>
        <v/>
      </c>
      <c r="O92" s="127" t="s">
        <v>233</v>
      </c>
      <c r="P92" s="121" t="s">
        <v>234</v>
      </c>
      <c r="Q92" s="127" t="s">
        <v>235</v>
      </c>
      <c r="R92" s="99" t="s">
        <v>89</v>
      </c>
      <c r="S92" s="110"/>
    </row>
    <row r="93" spans="1:19" s="43" customFormat="1" ht="102" x14ac:dyDescent="0.2">
      <c r="A93" s="115" t="s">
        <v>18</v>
      </c>
      <c r="B93" s="291"/>
      <c r="C93" s="109" t="s">
        <v>32</v>
      </c>
      <c r="D93" s="126" t="s">
        <v>421</v>
      </c>
      <c r="E93" s="84"/>
      <c r="F93" s="28">
        <v>72</v>
      </c>
      <c r="G93" s="28">
        <v>21</v>
      </c>
      <c r="H93" s="28" t="s">
        <v>381</v>
      </c>
      <c r="I93" s="84"/>
      <c r="J93" s="84"/>
      <c r="K93" s="28"/>
      <c r="L93" s="28" t="str">
        <f t="shared" si="1"/>
        <v/>
      </c>
      <c r="M93" s="28"/>
      <c r="N93" s="28" t="str">
        <f t="shared" si="1"/>
        <v/>
      </c>
      <c r="O93" s="127" t="s">
        <v>76</v>
      </c>
      <c r="P93" s="121" t="s">
        <v>238</v>
      </c>
      <c r="Q93" s="127" t="s">
        <v>130</v>
      </c>
      <c r="R93" s="99" t="s">
        <v>86</v>
      </c>
      <c r="S93" s="110"/>
    </row>
    <row r="94" spans="1:19" s="43" customFormat="1" ht="51" x14ac:dyDescent="0.2">
      <c r="A94" s="115"/>
      <c r="B94" s="291"/>
      <c r="C94" s="109" t="s">
        <v>32</v>
      </c>
      <c r="D94" s="126" t="s">
        <v>448</v>
      </c>
      <c r="E94" s="84"/>
      <c r="F94" s="28">
        <v>73</v>
      </c>
      <c r="G94" s="28">
        <v>22</v>
      </c>
      <c r="H94" s="28"/>
      <c r="I94" s="84"/>
      <c r="J94" s="84"/>
      <c r="K94" s="28"/>
      <c r="L94" s="28" t="str">
        <f t="shared" si="1"/>
        <v/>
      </c>
      <c r="M94" s="28"/>
      <c r="N94" s="28" t="str">
        <f t="shared" si="1"/>
        <v/>
      </c>
      <c r="O94" s="127"/>
      <c r="P94" s="121"/>
      <c r="Q94" s="127"/>
      <c r="R94" s="99"/>
      <c r="S94" s="110"/>
    </row>
    <row r="95" spans="1:19" s="43" customFormat="1" ht="102" x14ac:dyDescent="0.2">
      <c r="A95" s="115" t="s">
        <v>18</v>
      </c>
      <c r="B95" s="291"/>
      <c r="C95" s="109" t="s">
        <v>32</v>
      </c>
      <c r="D95" s="127" t="s">
        <v>422</v>
      </c>
      <c r="E95" s="84"/>
      <c r="F95" s="28">
        <v>74</v>
      </c>
      <c r="G95" s="28">
        <v>22</v>
      </c>
      <c r="H95" s="28" t="s">
        <v>392</v>
      </c>
      <c r="I95" s="84"/>
      <c r="J95" s="84"/>
      <c r="K95" s="28"/>
      <c r="L95" s="28" t="str">
        <f t="shared" si="1"/>
        <v/>
      </c>
      <c r="M95" s="28"/>
      <c r="N95" s="28" t="str">
        <f t="shared" si="1"/>
        <v/>
      </c>
      <c r="O95" s="127" t="s">
        <v>76</v>
      </c>
      <c r="P95" s="121" t="s">
        <v>238</v>
      </c>
      <c r="Q95" s="127" t="s">
        <v>130</v>
      </c>
      <c r="R95" s="99" t="s">
        <v>86</v>
      </c>
      <c r="S95" s="110"/>
    </row>
    <row r="96" spans="1:19" s="43" customFormat="1" ht="102" x14ac:dyDescent="0.2">
      <c r="A96" s="115" t="s">
        <v>18</v>
      </c>
      <c r="B96" s="146"/>
      <c r="C96" s="109" t="s">
        <v>32</v>
      </c>
      <c r="D96" s="127" t="s">
        <v>423</v>
      </c>
      <c r="E96" s="84"/>
      <c r="F96" s="28">
        <v>75</v>
      </c>
      <c r="G96" s="28">
        <v>22</v>
      </c>
      <c r="H96" s="28" t="s">
        <v>391</v>
      </c>
      <c r="I96" s="84"/>
      <c r="J96" s="84"/>
      <c r="K96" s="28"/>
      <c r="L96" s="28" t="str">
        <f t="shared" si="1"/>
        <v/>
      </c>
      <c r="M96" s="28"/>
      <c r="N96" s="28" t="str">
        <f t="shared" si="1"/>
        <v/>
      </c>
      <c r="O96" s="127" t="s">
        <v>76</v>
      </c>
      <c r="P96" s="121" t="s">
        <v>238</v>
      </c>
      <c r="Q96" s="127" t="s">
        <v>130</v>
      </c>
      <c r="R96" s="99" t="s">
        <v>86</v>
      </c>
      <c r="S96" s="110"/>
    </row>
    <row r="97" spans="1:19" s="43" customFormat="1" ht="191.25" x14ac:dyDescent="0.2">
      <c r="A97" s="115" t="s">
        <v>18</v>
      </c>
      <c r="B97" s="290" t="s">
        <v>459</v>
      </c>
      <c r="C97" s="109" t="s">
        <v>32</v>
      </c>
      <c r="D97" s="121" t="s">
        <v>449</v>
      </c>
      <c r="E97" s="84"/>
      <c r="F97" s="28">
        <v>76</v>
      </c>
      <c r="G97" s="28">
        <v>23</v>
      </c>
      <c r="H97" s="28"/>
      <c r="I97" s="84"/>
      <c r="J97" s="84"/>
      <c r="K97" s="28"/>
      <c r="L97" s="28" t="str">
        <f t="shared" si="1"/>
        <v/>
      </c>
      <c r="M97" s="28"/>
      <c r="N97" s="28" t="str">
        <f t="shared" si="1"/>
        <v/>
      </c>
      <c r="O97" s="127" t="s">
        <v>76</v>
      </c>
      <c r="P97" s="121" t="s">
        <v>238</v>
      </c>
      <c r="Q97" s="127" t="s">
        <v>130</v>
      </c>
      <c r="R97" s="99" t="s">
        <v>86</v>
      </c>
      <c r="S97" s="110"/>
    </row>
    <row r="98" spans="1:19" s="43" customFormat="1" ht="191.25" x14ac:dyDescent="0.2">
      <c r="A98" s="115" t="s">
        <v>18</v>
      </c>
      <c r="B98" s="291"/>
      <c r="C98" s="109" t="s">
        <v>32</v>
      </c>
      <c r="D98" s="127" t="s">
        <v>450</v>
      </c>
      <c r="E98" s="84"/>
      <c r="F98" s="28">
        <v>77</v>
      </c>
      <c r="G98" s="28">
        <v>24</v>
      </c>
      <c r="H98" s="28"/>
      <c r="I98" s="84"/>
      <c r="J98" s="84"/>
      <c r="K98" s="28"/>
      <c r="L98" s="28" t="str">
        <f t="shared" si="1"/>
        <v/>
      </c>
      <c r="M98" s="28"/>
      <c r="N98" s="28" t="str">
        <f t="shared" si="1"/>
        <v/>
      </c>
      <c r="O98" s="127" t="s">
        <v>76</v>
      </c>
      <c r="P98" s="121" t="s">
        <v>238</v>
      </c>
      <c r="Q98" s="127" t="s">
        <v>130</v>
      </c>
      <c r="R98" s="99" t="s">
        <v>86</v>
      </c>
      <c r="S98" s="110"/>
    </row>
    <row r="99" spans="1:19" s="43" customFormat="1" ht="124.5" customHeight="1" x14ac:dyDescent="0.2">
      <c r="A99" s="116" t="s">
        <v>179</v>
      </c>
      <c r="B99" s="291"/>
      <c r="C99" s="109" t="s">
        <v>194</v>
      </c>
      <c r="D99" s="121" t="s">
        <v>451</v>
      </c>
      <c r="E99" s="84"/>
      <c r="F99" s="28">
        <v>78</v>
      </c>
      <c r="G99" s="28">
        <v>25</v>
      </c>
      <c r="H99" s="28"/>
      <c r="I99" s="28"/>
      <c r="J99" s="28"/>
      <c r="K99" s="28"/>
      <c r="L99" s="28" t="str">
        <f t="shared" si="1"/>
        <v/>
      </c>
      <c r="M99" s="28"/>
      <c r="N99" s="28" t="str">
        <f t="shared" si="1"/>
        <v/>
      </c>
      <c r="O99" s="130" t="s">
        <v>197</v>
      </c>
      <c r="P99" s="121" t="s">
        <v>196</v>
      </c>
      <c r="Q99" s="130" t="s">
        <v>195</v>
      </c>
      <c r="R99" s="99" t="s">
        <v>87</v>
      </c>
      <c r="S99" s="110"/>
    </row>
    <row r="100" spans="1:19" s="43" customFormat="1" ht="25.5" x14ac:dyDescent="0.2">
      <c r="A100" s="116"/>
      <c r="B100" s="291"/>
      <c r="C100" s="109" t="s">
        <v>203</v>
      </c>
      <c r="D100" s="127" t="s">
        <v>452</v>
      </c>
      <c r="E100" s="84"/>
      <c r="F100" s="28">
        <v>79</v>
      </c>
      <c r="G100" s="28">
        <v>26</v>
      </c>
      <c r="H100" s="28"/>
      <c r="I100" s="28"/>
      <c r="J100" s="28"/>
      <c r="K100" s="28"/>
      <c r="L100" s="28" t="str">
        <f t="shared" si="1"/>
        <v/>
      </c>
      <c r="M100" s="28"/>
      <c r="N100" s="28" t="str">
        <f t="shared" si="1"/>
        <v/>
      </c>
      <c r="O100" s="130"/>
      <c r="P100" s="121"/>
      <c r="Q100" s="130"/>
      <c r="R100" s="99"/>
      <c r="S100" s="110"/>
    </row>
    <row r="101" spans="1:19" s="43" customFormat="1" ht="89.25" x14ac:dyDescent="0.2">
      <c r="A101" s="116" t="s">
        <v>179</v>
      </c>
      <c r="B101" s="290"/>
      <c r="C101" s="109" t="s">
        <v>203</v>
      </c>
      <c r="D101" s="121" t="s">
        <v>424</v>
      </c>
      <c r="E101" s="84"/>
      <c r="F101" s="28">
        <v>80</v>
      </c>
      <c r="G101" s="28">
        <v>26</v>
      </c>
      <c r="H101" s="28" t="s">
        <v>392</v>
      </c>
      <c r="I101" s="84"/>
      <c r="J101" s="84"/>
      <c r="K101" s="28"/>
      <c r="L101" s="28" t="str">
        <f t="shared" si="1"/>
        <v/>
      </c>
      <c r="M101" s="28"/>
      <c r="N101" s="28" t="str">
        <f t="shared" si="1"/>
        <v/>
      </c>
      <c r="O101" s="127" t="s">
        <v>204</v>
      </c>
      <c r="P101" s="121" t="s">
        <v>205</v>
      </c>
      <c r="Q101" s="127" t="s">
        <v>241</v>
      </c>
      <c r="R101" s="99" t="s">
        <v>87</v>
      </c>
      <c r="S101" s="110"/>
    </row>
    <row r="102" spans="1:19" s="43" customFormat="1" ht="89.25" x14ac:dyDescent="0.2">
      <c r="A102" s="116" t="s">
        <v>179</v>
      </c>
      <c r="B102" s="291"/>
      <c r="C102" s="109" t="s">
        <v>203</v>
      </c>
      <c r="D102" s="127" t="s">
        <v>425</v>
      </c>
      <c r="E102" s="84"/>
      <c r="F102" s="28">
        <v>81</v>
      </c>
      <c r="G102" s="28">
        <v>26</v>
      </c>
      <c r="H102" s="28" t="s">
        <v>391</v>
      </c>
      <c r="I102" s="84"/>
      <c r="J102" s="84"/>
      <c r="K102" s="28"/>
      <c r="L102" s="28" t="str">
        <f t="shared" si="1"/>
        <v/>
      </c>
      <c r="M102" s="28"/>
      <c r="N102" s="28" t="str">
        <f t="shared" si="1"/>
        <v/>
      </c>
      <c r="O102" s="127" t="s">
        <v>204</v>
      </c>
      <c r="P102" s="121" t="s">
        <v>205</v>
      </c>
      <c r="Q102" s="127" t="s">
        <v>241</v>
      </c>
      <c r="R102" s="99" t="s">
        <v>87</v>
      </c>
      <c r="S102" s="110"/>
    </row>
    <row r="103" spans="1:19" s="43" customFormat="1" ht="89.25" x14ac:dyDescent="0.2">
      <c r="A103" s="116" t="s">
        <v>179</v>
      </c>
      <c r="B103" s="291"/>
      <c r="C103" s="109" t="s">
        <v>203</v>
      </c>
      <c r="D103" s="127" t="s">
        <v>426</v>
      </c>
      <c r="E103" s="84"/>
      <c r="F103" s="28">
        <v>82</v>
      </c>
      <c r="G103" s="28">
        <v>26</v>
      </c>
      <c r="H103" s="28" t="s">
        <v>390</v>
      </c>
      <c r="I103" s="84"/>
      <c r="J103" s="84"/>
      <c r="K103" s="28"/>
      <c r="L103" s="28" t="str">
        <f t="shared" si="1"/>
        <v/>
      </c>
      <c r="M103" s="28"/>
      <c r="N103" s="28" t="str">
        <f t="shared" si="1"/>
        <v/>
      </c>
      <c r="O103" s="127" t="s">
        <v>204</v>
      </c>
      <c r="P103" s="121" t="s">
        <v>205</v>
      </c>
      <c r="Q103" s="127" t="s">
        <v>241</v>
      </c>
      <c r="R103" s="99" t="s">
        <v>87</v>
      </c>
      <c r="S103" s="110"/>
    </row>
    <row r="104" spans="1:19" s="43" customFormat="1" ht="89.25" x14ac:dyDescent="0.2">
      <c r="A104" s="116" t="s">
        <v>179</v>
      </c>
      <c r="B104" s="291"/>
      <c r="C104" s="109" t="s">
        <v>203</v>
      </c>
      <c r="D104" s="121" t="s">
        <v>427</v>
      </c>
      <c r="E104" s="84"/>
      <c r="F104" s="28">
        <v>83</v>
      </c>
      <c r="G104" s="28">
        <v>26</v>
      </c>
      <c r="H104" s="28" t="s">
        <v>389</v>
      </c>
      <c r="I104" s="84"/>
      <c r="J104" s="84"/>
      <c r="K104" s="28"/>
      <c r="L104" s="28" t="str">
        <f t="shared" si="1"/>
        <v/>
      </c>
      <c r="M104" s="28"/>
      <c r="N104" s="28" t="str">
        <f t="shared" si="1"/>
        <v/>
      </c>
      <c r="O104" s="127" t="s">
        <v>204</v>
      </c>
      <c r="P104" s="121" t="s">
        <v>205</v>
      </c>
      <c r="Q104" s="127" t="s">
        <v>241</v>
      </c>
      <c r="R104" s="99" t="s">
        <v>87</v>
      </c>
      <c r="S104" s="110"/>
    </row>
    <row r="105" spans="1:19" s="43" customFormat="1" ht="102" customHeight="1" x14ac:dyDescent="0.2">
      <c r="A105" s="116" t="s">
        <v>179</v>
      </c>
      <c r="B105" s="290" t="s">
        <v>431</v>
      </c>
      <c r="C105" s="109" t="s">
        <v>203</v>
      </c>
      <c r="D105" s="127" t="s">
        <v>428</v>
      </c>
      <c r="E105" s="84"/>
      <c r="F105" s="28">
        <v>84</v>
      </c>
      <c r="G105" s="28">
        <v>26</v>
      </c>
      <c r="H105" s="28" t="s">
        <v>388</v>
      </c>
      <c r="I105" s="84"/>
      <c r="J105" s="84"/>
      <c r="K105" s="28"/>
      <c r="L105" s="28" t="str">
        <f t="shared" si="1"/>
        <v/>
      </c>
      <c r="M105" s="28"/>
      <c r="N105" s="28" t="str">
        <f t="shared" si="1"/>
        <v/>
      </c>
      <c r="O105" s="127" t="s">
        <v>204</v>
      </c>
      <c r="P105" s="121" t="s">
        <v>205</v>
      </c>
      <c r="Q105" s="127" t="s">
        <v>241</v>
      </c>
      <c r="R105" s="99" t="s">
        <v>87</v>
      </c>
      <c r="S105" s="110"/>
    </row>
    <row r="106" spans="1:19" s="43" customFormat="1" ht="127.5" x14ac:dyDescent="0.2">
      <c r="A106" s="116" t="s">
        <v>179</v>
      </c>
      <c r="B106" s="291"/>
      <c r="C106" s="109" t="s">
        <v>203</v>
      </c>
      <c r="D106" s="127" t="s">
        <v>429</v>
      </c>
      <c r="E106" s="84"/>
      <c r="F106" s="28">
        <v>85</v>
      </c>
      <c r="G106" s="28">
        <v>26</v>
      </c>
      <c r="H106" s="28" t="s">
        <v>387</v>
      </c>
      <c r="I106" s="84"/>
      <c r="J106" s="84"/>
      <c r="K106" s="28"/>
      <c r="L106" s="28" t="str">
        <f t="shared" si="1"/>
        <v/>
      </c>
      <c r="M106" s="28"/>
      <c r="N106" s="28" t="str">
        <f t="shared" si="1"/>
        <v/>
      </c>
      <c r="O106" s="127" t="s">
        <v>204</v>
      </c>
      <c r="P106" s="121" t="s">
        <v>205</v>
      </c>
      <c r="Q106" s="127" t="s">
        <v>241</v>
      </c>
      <c r="R106" s="99" t="s">
        <v>87</v>
      </c>
      <c r="S106" s="110"/>
    </row>
    <row r="107" spans="1:19" s="43" customFormat="1" ht="114.75" x14ac:dyDescent="0.2">
      <c r="A107" s="116" t="s">
        <v>179</v>
      </c>
      <c r="B107" s="291"/>
      <c r="C107" s="109" t="s">
        <v>203</v>
      </c>
      <c r="D107" s="127" t="s">
        <v>430</v>
      </c>
      <c r="E107" s="84"/>
      <c r="F107" s="28">
        <v>86</v>
      </c>
      <c r="G107" s="28">
        <v>26</v>
      </c>
      <c r="H107" s="28" t="s">
        <v>386</v>
      </c>
      <c r="I107" s="84"/>
      <c r="J107" s="84"/>
      <c r="K107" s="28"/>
      <c r="L107" s="28" t="str">
        <f t="shared" si="1"/>
        <v/>
      </c>
      <c r="M107" s="28"/>
      <c r="N107" s="28" t="str">
        <f t="shared" si="1"/>
        <v/>
      </c>
      <c r="O107" s="127" t="s">
        <v>204</v>
      </c>
      <c r="P107" s="121" t="s">
        <v>205</v>
      </c>
      <c r="Q107" s="127" t="s">
        <v>241</v>
      </c>
      <c r="R107" s="99" t="s">
        <v>87</v>
      </c>
      <c r="S107" s="110"/>
    </row>
    <row r="108" spans="1:19" s="43" customFormat="1" ht="127.5" x14ac:dyDescent="0.2">
      <c r="A108" s="116" t="s">
        <v>179</v>
      </c>
      <c r="B108" s="291"/>
      <c r="C108" s="109" t="s">
        <v>181</v>
      </c>
      <c r="D108" s="121" t="s">
        <v>453</v>
      </c>
      <c r="E108" s="28"/>
      <c r="F108" s="28">
        <v>87</v>
      </c>
      <c r="G108" s="28">
        <v>27</v>
      </c>
      <c r="H108" s="28"/>
      <c r="I108" s="28"/>
      <c r="J108" s="28"/>
      <c r="K108" s="28"/>
      <c r="L108" s="28" t="str">
        <f t="shared" si="1"/>
        <v/>
      </c>
      <c r="M108" s="28"/>
      <c r="N108" s="28" t="str">
        <f t="shared" si="1"/>
        <v/>
      </c>
      <c r="O108" s="127" t="s">
        <v>206</v>
      </c>
      <c r="P108" s="121" t="s">
        <v>207</v>
      </c>
      <c r="Q108" s="127" t="s">
        <v>208</v>
      </c>
      <c r="R108" s="99" t="s">
        <v>89</v>
      </c>
      <c r="S108" s="110"/>
    </row>
    <row r="109" spans="1:19" s="43" customFormat="1" ht="153.75" thickBot="1" x14ac:dyDescent="0.25">
      <c r="A109" s="117" t="s">
        <v>179</v>
      </c>
      <c r="B109" s="146"/>
      <c r="C109" s="111" t="s">
        <v>275</v>
      </c>
      <c r="D109" s="165" t="s">
        <v>454</v>
      </c>
      <c r="E109" s="92"/>
      <c r="F109" s="28">
        <v>88</v>
      </c>
      <c r="G109" s="93">
        <v>28</v>
      </c>
      <c r="H109" s="93"/>
      <c r="I109" s="93"/>
      <c r="J109" s="93"/>
      <c r="K109" s="93"/>
      <c r="L109" s="28" t="str">
        <f t="shared" si="1"/>
        <v/>
      </c>
      <c r="M109" s="93"/>
      <c r="N109" s="28" t="str">
        <f t="shared" si="1"/>
        <v/>
      </c>
      <c r="O109" s="128" t="s">
        <v>280</v>
      </c>
      <c r="P109" s="121" t="s">
        <v>281</v>
      </c>
      <c r="Q109" s="128" t="s">
        <v>282</v>
      </c>
      <c r="R109" s="100" t="s">
        <v>86</v>
      </c>
      <c r="S109" s="112"/>
    </row>
    <row r="110" spans="1:19" s="74" customFormat="1" x14ac:dyDescent="0.2">
      <c r="A110" s="109"/>
      <c r="B110" s="109"/>
      <c r="C110" s="109"/>
      <c r="D110" s="155" t="s">
        <v>480</v>
      </c>
      <c r="E110" s="147"/>
      <c r="F110" s="148">
        <f>COUNT(F80:J109)</f>
        <v>58</v>
      </c>
      <c r="G110" s="28"/>
      <c r="H110" s="28"/>
      <c r="I110" s="84"/>
      <c r="J110" s="84"/>
      <c r="K110" s="28" t="str">
        <f>IF(((L110*2)/$F$45)&lt;0.7,"FAIL","PASS")</f>
        <v>FAIL</v>
      </c>
      <c r="L110" s="148">
        <f>SUM(L80:L109)</f>
        <v>0</v>
      </c>
      <c r="M110" s="28" t="str">
        <f>IF(((N110*2)/$F$45)&lt;0.7,"FAIL","PASS")</f>
        <v>FAIL</v>
      </c>
      <c r="N110" s="148">
        <f>SUM(N80:N109)</f>
        <v>0</v>
      </c>
      <c r="O110" s="127"/>
      <c r="P110" s="121"/>
      <c r="Q110" s="127"/>
      <c r="R110" s="149"/>
      <c r="S110" s="121"/>
    </row>
    <row r="111" spans="1:19" x14ac:dyDescent="0.2">
      <c r="C111" s="41"/>
      <c r="D111" s="98"/>
      <c r="E111" s="34"/>
      <c r="P111" s="98"/>
      <c r="Q111" s="98"/>
      <c r="R111" s="98"/>
      <c r="S111" s="85"/>
    </row>
    <row r="112" spans="1:19" x14ac:dyDescent="0.2">
      <c r="D112" s="159" t="s">
        <v>481</v>
      </c>
      <c r="E112" s="161"/>
      <c r="F112" s="162" t="s">
        <v>486</v>
      </c>
      <c r="G112" s="24"/>
      <c r="H112" s="24"/>
      <c r="I112" s="24"/>
      <c r="J112" s="24"/>
      <c r="K112" s="162" t="s">
        <v>487</v>
      </c>
      <c r="L112" s="162" t="s">
        <v>488</v>
      </c>
      <c r="M112" s="162" t="s">
        <v>487</v>
      </c>
      <c r="N112" s="162" t="s">
        <v>488</v>
      </c>
    </row>
    <row r="113" spans="1:21" x14ac:dyDescent="0.2">
      <c r="D113" s="159" t="s">
        <v>482</v>
      </c>
      <c r="E113" s="96"/>
      <c r="F113" s="24">
        <f>F21</f>
        <v>3</v>
      </c>
      <c r="G113" s="24"/>
      <c r="H113" s="24"/>
      <c r="I113" s="96"/>
      <c r="J113" s="96"/>
      <c r="K113" s="160" t="str">
        <f>K21</f>
        <v>PASS</v>
      </c>
      <c r="L113" s="160">
        <f>L21</f>
        <v>6</v>
      </c>
      <c r="M113" s="160" t="str">
        <f>M21</f>
        <v>FAIL</v>
      </c>
      <c r="N113" s="160">
        <f>N21</f>
        <v>5</v>
      </c>
    </row>
    <row r="114" spans="1:21" x14ac:dyDescent="0.2">
      <c r="D114" s="159" t="s">
        <v>483</v>
      </c>
      <c r="E114" s="96"/>
      <c r="F114" s="24">
        <f>F45</f>
        <v>22</v>
      </c>
      <c r="G114" s="24"/>
      <c r="H114" s="24"/>
      <c r="I114" s="96"/>
      <c r="J114" s="96"/>
      <c r="K114" s="160" t="str">
        <f>K45</f>
        <v>FAIL</v>
      </c>
      <c r="L114" s="160">
        <f>L45</f>
        <v>2</v>
      </c>
      <c r="M114" s="160" t="str">
        <f>M45</f>
        <v>FAIL</v>
      </c>
      <c r="N114" s="160">
        <f>N45</f>
        <v>4</v>
      </c>
    </row>
    <row r="115" spans="1:21" x14ac:dyDescent="0.2">
      <c r="D115" s="159" t="s">
        <v>484</v>
      </c>
      <c r="E115" s="96"/>
      <c r="F115" s="24">
        <f>F79</f>
        <v>33</v>
      </c>
      <c r="G115" s="24"/>
      <c r="H115" s="24"/>
      <c r="I115" s="96"/>
      <c r="J115" s="96"/>
      <c r="K115" s="160" t="str">
        <f>K79</f>
        <v>FAIL</v>
      </c>
      <c r="L115" s="160">
        <f>L79</f>
        <v>0</v>
      </c>
      <c r="M115" s="160" t="str">
        <f>M79</f>
        <v>FAIL</v>
      </c>
      <c r="N115" s="160">
        <f>N79</f>
        <v>0</v>
      </c>
    </row>
    <row r="116" spans="1:21" x14ac:dyDescent="0.2">
      <c r="D116" s="159" t="s">
        <v>485</v>
      </c>
      <c r="E116" s="96"/>
      <c r="F116" s="24">
        <f>F110</f>
        <v>58</v>
      </c>
      <c r="G116" s="24"/>
      <c r="H116" s="24"/>
      <c r="I116" s="96"/>
      <c r="J116" s="96"/>
      <c r="K116" s="160" t="str">
        <f>K110</f>
        <v>FAIL</v>
      </c>
      <c r="L116" s="160">
        <f>L110</f>
        <v>0</v>
      </c>
      <c r="M116" s="160" t="str">
        <f>M110</f>
        <v>FAIL</v>
      </c>
      <c r="N116" s="160">
        <f>N110</f>
        <v>0</v>
      </c>
    </row>
    <row r="117" spans="1:21" x14ac:dyDescent="0.2">
      <c r="A117" s="11"/>
      <c r="B117" s="11"/>
      <c r="E117" s="62"/>
    </row>
    <row r="118" spans="1:21" x14ac:dyDescent="0.2">
      <c r="A118" s="11"/>
      <c r="B118" s="11"/>
      <c r="D118" s="159" t="s">
        <v>489</v>
      </c>
      <c r="E118" s="163" t="s">
        <v>55</v>
      </c>
      <c r="F118" s="160">
        <f>SUM(F114:F116)</f>
        <v>113</v>
      </c>
      <c r="G118" s="24"/>
      <c r="H118" s="24"/>
      <c r="I118" s="96"/>
      <c r="J118" s="96"/>
      <c r="K118" s="164">
        <f>SUM(L114:L116)/SUM($F$114:$F$116)</f>
        <v>1.7699115044247787E-2</v>
      </c>
      <c r="L118" s="160">
        <f>SUM(L114:L116)</f>
        <v>2</v>
      </c>
      <c r="M118" s="164">
        <f>SUM(N114:N116)/SUM($F$114:$F$116)</f>
        <v>3.5398230088495575E-2</v>
      </c>
      <c r="N118" s="160">
        <f>SUM(N114:N116)</f>
        <v>4</v>
      </c>
    </row>
    <row r="119" spans="1:21" x14ac:dyDescent="0.2">
      <c r="A119" s="11"/>
      <c r="B119" s="11"/>
      <c r="E119" s="62">
        <v>0</v>
      </c>
    </row>
    <row r="120" spans="1:21" x14ac:dyDescent="0.2">
      <c r="A120" s="11"/>
      <c r="B120" s="11"/>
      <c r="E120" s="62">
        <v>1</v>
      </c>
    </row>
    <row r="121" spans="1:21" x14ac:dyDescent="0.2">
      <c r="A121" s="11"/>
      <c r="B121" s="11"/>
      <c r="E121" s="62">
        <v>2</v>
      </c>
    </row>
    <row r="122" spans="1:21" s="30" customFormat="1" ht="13.5" thickBot="1" x14ac:dyDescent="0.25">
      <c r="A122" s="11"/>
      <c r="B122" s="11"/>
      <c r="C122" s="1"/>
      <c r="E122" s="63"/>
      <c r="F122" s="79"/>
      <c r="G122" s="79"/>
      <c r="H122" s="79"/>
      <c r="P122" s="86"/>
      <c r="Q122" s="86"/>
      <c r="R122" s="86"/>
      <c r="S122" s="86"/>
      <c r="T122" s="11"/>
      <c r="U122" s="11"/>
    </row>
    <row r="123" spans="1:21" s="30" customFormat="1" x14ac:dyDescent="0.2">
      <c r="A123" s="87"/>
      <c r="B123" s="87"/>
      <c r="C123" s="1"/>
      <c r="F123" s="79"/>
      <c r="G123" s="79"/>
      <c r="H123" s="79"/>
      <c r="P123" s="86"/>
      <c r="Q123" s="86"/>
      <c r="R123" s="86"/>
      <c r="S123" s="86"/>
      <c r="T123" s="11"/>
      <c r="U123" s="11"/>
    </row>
    <row r="124" spans="1:21" s="30" customFormat="1" x14ac:dyDescent="0.2">
      <c r="A124" s="87"/>
      <c r="B124" s="87"/>
      <c r="C124" s="1"/>
      <c r="F124" s="79"/>
      <c r="G124" s="79"/>
      <c r="H124" s="79"/>
      <c r="P124" s="86"/>
      <c r="Q124" s="86"/>
      <c r="R124" s="86"/>
      <c r="S124" s="86"/>
      <c r="T124" s="11"/>
      <c r="U124" s="11"/>
    </row>
    <row r="125" spans="1:21" s="30" customFormat="1" x14ac:dyDescent="0.2">
      <c r="A125" s="87"/>
      <c r="B125" s="87"/>
      <c r="C125" s="1"/>
      <c r="F125" s="79"/>
      <c r="G125" s="79"/>
      <c r="H125" s="79"/>
      <c r="P125" s="86"/>
      <c r="Q125" s="86"/>
      <c r="R125" s="86"/>
      <c r="S125" s="86"/>
      <c r="T125" s="11"/>
      <c r="U125" s="11"/>
    </row>
  </sheetData>
  <autoFilter ref="A1:C125"/>
  <mergeCells count="24">
    <mergeCell ref="B46:B48"/>
    <mergeCell ref="A2:B2"/>
    <mergeCell ref="A3:B3"/>
    <mergeCell ref="K4:S4"/>
    <mergeCell ref="A5:D5"/>
    <mergeCell ref="B18:B21"/>
    <mergeCell ref="B22:D22"/>
    <mergeCell ref="B23:B28"/>
    <mergeCell ref="B29:B34"/>
    <mergeCell ref="B35:B38"/>
    <mergeCell ref="B39:B41"/>
    <mergeCell ref="B42:B45"/>
    <mergeCell ref="B105:B108"/>
    <mergeCell ref="B49:B54"/>
    <mergeCell ref="B55:B57"/>
    <mergeCell ref="B58:B62"/>
    <mergeCell ref="B68:B73"/>
    <mergeCell ref="B75:B78"/>
    <mergeCell ref="B80:B83"/>
    <mergeCell ref="B84:B87"/>
    <mergeCell ref="B88:B91"/>
    <mergeCell ref="B92:B95"/>
    <mergeCell ref="B97:B100"/>
    <mergeCell ref="B101:B104"/>
  </mergeCells>
  <conditionalFormatting sqref="Q18:Q44 Q46:Q78 Q80:Q109">
    <cfRule type="expression" dxfId="57" priority="50" stopIfTrue="1">
      <formula>AND($K18=$M18,$K18="FM")</formula>
    </cfRule>
    <cfRule type="expression" dxfId="56" priority="51">
      <formula>$M18="FM"</formula>
    </cfRule>
    <cfRule type="expression" dxfId="55" priority="56">
      <formula>$K18="FM"</formula>
    </cfRule>
  </conditionalFormatting>
  <conditionalFormatting sqref="P18:P44 P46:P78 P80:P109">
    <cfRule type="expression" dxfId="54" priority="54" stopIfTrue="1">
      <formula>AND($K18=$M18,$K18="PM")</formula>
    </cfRule>
    <cfRule type="expression" dxfId="53" priority="55">
      <formula>$M18="PM"</formula>
    </cfRule>
    <cfRule type="expression" dxfId="52" priority="58">
      <formula>$K18="PM"</formula>
    </cfRule>
  </conditionalFormatting>
  <conditionalFormatting sqref="O18:O44 O46:O78 O80:O109">
    <cfRule type="expression" dxfId="51" priority="52" stopIfTrue="1">
      <formula>AND($K18=$M18,$K18="NM")</formula>
    </cfRule>
    <cfRule type="expression" dxfId="50" priority="53">
      <formula>$M18="NM"</formula>
    </cfRule>
    <cfRule type="expression" dxfId="49" priority="57">
      <formula>$K18="NM"</formula>
    </cfRule>
  </conditionalFormatting>
  <conditionalFormatting sqref="K18:K20 K23:K44 K46:K78 K80:K109">
    <cfRule type="expression" dxfId="48" priority="49">
      <formula>ISBLANK($K18)</formula>
    </cfRule>
  </conditionalFormatting>
  <conditionalFormatting sqref="M18:M20 M23:M44 M46:M78 M80:M109">
    <cfRule type="expression" dxfId="47" priority="48">
      <formula>ISBLANK($M18)</formula>
    </cfRule>
  </conditionalFormatting>
  <conditionalFormatting sqref="K21:K22">
    <cfRule type="expression" dxfId="46" priority="46">
      <formula>$K21="PASS"</formula>
    </cfRule>
    <cfRule type="expression" dxfId="45" priority="47">
      <formula>$K21="FAIL"</formula>
    </cfRule>
  </conditionalFormatting>
  <conditionalFormatting sqref="M21:M22">
    <cfRule type="expression" dxfId="44" priority="44">
      <formula>$M21="PASS"</formula>
    </cfRule>
    <cfRule type="expression" dxfId="43" priority="45">
      <formula>$M21="FAIL"</formula>
    </cfRule>
  </conditionalFormatting>
  <conditionalFormatting sqref="Q45">
    <cfRule type="expression" dxfId="42" priority="35" stopIfTrue="1">
      <formula>AND($K45=$M45,$K45="FM")</formula>
    </cfRule>
    <cfRule type="expression" dxfId="41" priority="36">
      <formula>$M45="FM"</formula>
    </cfRule>
    <cfRule type="expression" dxfId="40" priority="41">
      <formula>$K45="FM"</formula>
    </cfRule>
  </conditionalFormatting>
  <conditionalFormatting sqref="P45">
    <cfRule type="expression" dxfId="39" priority="39" stopIfTrue="1">
      <formula>AND($K45=$M45,$K45="PM")</formula>
    </cfRule>
    <cfRule type="expression" dxfId="38" priority="40">
      <formula>$M45="PM"</formula>
    </cfRule>
    <cfRule type="expression" dxfId="37" priority="43">
      <formula>$K45="PM"</formula>
    </cfRule>
  </conditionalFormatting>
  <conditionalFormatting sqref="O45">
    <cfRule type="expression" dxfId="36" priority="37" stopIfTrue="1">
      <formula>AND($K45=$M45,$K45="NM")</formula>
    </cfRule>
    <cfRule type="expression" dxfId="35" priority="38">
      <formula>$M45="NM"</formula>
    </cfRule>
    <cfRule type="expression" dxfId="34" priority="42">
      <formula>$K45="NM"</formula>
    </cfRule>
  </conditionalFormatting>
  <conditionalFormatting sqref="K45">
    <cfRule type="expression" dxfId="33" priority="33">
      <formula>$K45="PASS"</formula>
    </cfRule>
    <cfRule type="expression" dxfId="32" priority="34">
      <formula>$K45="FAIL"</formula>
    </cfRule>
  </conditionalFormatting>
  <conditionalFormatting sqref="M45">
    <cfRule type="expression" dxfId="31" priority="31">
      <formula>$K45="PASS"</formula>
    </cfRule>
    <cfRule type="expression" dxfId="30" priority="32">
      <formula>$K45="FAIL"</formula>
    </cfRule>
  </conditionalFormatting>
  <conditionalFormatting sqref="Q79">
    <cfRule type="expression" dxfId="29" priority="22" stopIfTrue="1">
      <formula>AND($K79=$M79,$K79="FM")</formula>
    </cfRule>
    <cfRule type="expression" dxfId="28" priority="23">
      <formula>$M79="FM"</formula>
    </cfRule>
    <cfRule type="expression" dxfId="27" priority="28">
      <formula>$K79="FM"</formula>
    </cfRule>
  </conditionalFormatting>
  <conditionalFormatting sqref="P79">
    <cfRule type="expression" dxfId="26" priority="26" stopIfTrue="1">
      <formula>AND($K79=$M79,$K79="PM")</formula>
    </cfRule>
    <cfRule type="expression" dxfId="25" priority="27">
      <formula>$M79="PM"</formula>
    </cfRule>
    <cfRule type="expression" dxfId="24" priority="30">
      <formula>$K79="PM"</formula>
    </cfRule>
  </conditionalFormatting>
  <conditionalFormatting sqref="O79">
    <cfRule type="expression" dxfId="23" priority="24" stopIfTrue="1">
      <formula>AND($K79=$M79,$K79="NM")</formula>
    </cfRule>
    <cfRule type="expression" dxfId="22" priority="25">
      <formula>$M79="NM"</formula>
    </cfRule>
    <cfRule type="expression" dxfId="21" priority="29">
      <formula>$K79="NM"</formula>
    </cfRule>
  </conditionalFormatting>
  <conditionalFormatting sqref="K79">
    <cfRule type="expression" dxfId="20" priority="20">
      <formula>$K79="PASS"</formula>
    </cfRule>
    <cfRule type="expression" dxfId="19" priority="21">
      <formula>$K79="FAIL"</formula>
    </cfRule>
  </conditionalFormatting>
  <conditionalFormatting sqref="M79">
    <cfRule type="expression" dxfId="18" priority="18">
      <formula>$K79="PASS"</formula>
    </cfRule>
    <cfRule type="expression" dxfId="17" priority="19">
      <formula>$K79="FAIL"</formula>
    </cfRule>
  </conditionalFormatting>
  <conditionalFormatting sqref="Q110">
    <cfRule type="expression" dxfId="16" priority="9" stopIfTrue="1">
      <formula>AND($K110=$M110,$K110="FM")</formula>
    </cfRule>
    <cfRule type="expression" dxfId="15" priority="10">
      <formula>$M110="FM"</formula>
    </cfRule>
    <cfRule type="expression" dxfId="14" priority="15">
      <formula>$K110="FM"</formula>
    </cfRule>
  </conditionalFormatting>
  <conditionalFormatting sqref="P110">
    <cfRule type="expression" dxfId="13" priority="13" stopIfTrue="1">
      <formula>AND($K110=$M110,$K110="PM")</formula>
    </cfRule>
    <cfRule type="expression" dxfId="12" priority="14">
      <formula>$M110="PM"</formula>
    </cfRule>
    <cfRule type="expression" dxfId="11" priority="17">
      <formula>$K110="PM"</formula>
    </cfRule>
  </conditionalFormatting>
  <conditionalFormatting sqref="O110">
    <cfRule type="expression" dxfId="10" priority="11" stopIfTrue="1">
      <formula>AND($K110=$M110,$K110="NM")</formula>
    </cfRule>
    <cfRule type="expression" dxfId="9" priority="12">
      <formula>$M110="NM"</formula>
    </cfRule>
    <cfRule type="expression" dxfId="8" priority="16">
      <formula>$K110="NM"</formula>
    </cfRule>
  </conditionalFormatting>
  <conditionalFormatting sqref="K110">
    <cfRule type="expression" dxfId="7" priority="7">
      <formula>$K110="PASS"</formula>
    </cfRule>
    <cfRule type="expression" dxfId="6" priority="8">
      <formula>$K110="FAIL"</formula>
    </cfRule>
  </conditionalFormatting>
  <conditionalFormatting sqref="M110">
    <cfRule type="expression" dxfId="5" priority="5">
      <formula>$K110="PASS"</formula>
    </cfRule>
    <cfRule type="expression" dxfId="4" priority="6">
      <formula>$K110="FAIL"</formula>
    </cfRule>
  </conditionalFormatting>
  <conditionalFormatting sqref="K113">
    <cfRule type="expression" dxfId="3" priority="3">
      <formula>K113="PASS"</formula>
    </cfRule>
    <cfRule type="expression" dxfId="2" priority="4">
      <formula>K113="FAIL"</formula>
    </cfRule>
  </conditionalFormatting>
  <conditionalFormatting sqref="M113:M116 K114:K116">
    <cfRule type="expression" dxfId="1" priority="1">
      <formula>K113="PASS"</formula>
    </cfRule>
    <cfRule type="expression" dxfId="0" priority="2">
      <formula>K113="FAIL"</formula>
    </cfRule>
  </conditionalFormatting>
  <dataValidations count="5">
    <dataValidation type="list" allowBlank="1" showInputMessage="1" showErrorMessage="1" sqref="K18:K20 M18:M20 M80:M109 M23:M44 K23:K44 K46:K78 M46:M78 K80:K109">
      <formula1>JEA_Rating</formula1>
    </dataValidation>
    <dataValidation type="list" allowBlank="1" showInputMessage="1" showErrorMessage="1" sqref="E14 E101 E90:E96 E51:E70 E24 E104 E42:E43 E47:E48 E74:E75 E18 E77:E78 E80">
      <formula1>$E$119:$E$121</formula1>
    </dataValidation>
    <dataValidation type="list" allowBlank="1" showInputMessage="1" showErrorMessage="1" sqref="E111">
      <formula1>$E$117:$E$120</formula1>
    </dataValidation>
    <dataValidation type="list" allowBlank="1" showInputMessage="1" showErrorMessage="1" sqref="I24 I42:I43 I101 I47:I70 I7:I18 I90:I96 I74:I78 I80">
      <formula1>$F$119:$F$121</formula1>
    </dataValidation>
    <dataValidation type="list" allowBlank="1" showInputMessage="1" showErrorMessage="1" sqref="E15:E17 J7:N17 E7:E13">
      <formula1>$E$119:$E$122</formula1>
    </dataValidation>
  </dataValidations>
  <printOptions gridLines="1"/>
  <pageMargins left="0.4" right="0.32" top="0.44" bottom="0.44" header="0.31" footer="0.25"/>
  <pageSetup paperSize="3" scale="44" fitToHeight="0" orientation="landscape" r:id="rId1"/>
  <headerFooter alignWithMargins="0">
    <oddFooter>&amp;L&amp;9GARTNER LEADER'S TOOLKIT&amp;R&amp;9&amp;P</oddFooter>
  </headerFooter>
  <rowBreaks count="13" manualBreakCount="13">
    <brk id="21" min="1" max="18" man="1"/>
    <brk id="28" min="1" max="15" man="1"/>
    <brk id="34" min="1" max="18" man="1"/>
    <brk id="38" min="1" max="15" man="1"/>
    <brk id="41" min="1" max="18" man="1"/>
    <brk id="45" min="1" max="18" man="1"/>
    <brk id="50" min="1" max="18" man="1"/>
    <brk id="67" min="1" max="15" man="1"/>
    <brk id="74" min="1" max="15" man="1"/>
    <brk id="79" min="1" max="15" man="1"/>
    <brk id="87" min="1" max="15" man="1"/>
    <brk id="96" min="1" max="15" man="1"/>
    <brk id="104" min="1" max="15"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5"/>
  <sheetViews>
    <sheetView workbookViewId="0">
      <selection activeCell="E2" sqref="E2:E4"/>
    </sheetView>
  </sheetViews>
  <sheetFormatPr defaultRowHeight="12.75" x14ac:dyDescent="0.2"/>
  <cols>
    <col min="1" max="1" width="14.140625" bestFit="1" customWidth="1"/>
    <col min="2" max="2" width="11" customWidth="1"/>
    <col min="3" max="3" width="16.7109375" bestFit="1" customWidth="1"/>
    <col min="4" max="4" width="13.5703125" bestFit="1" customWidth="1"/>
  </cols>
  <sheetData>
    <row r="1" spans="1:6" x14ac:dyDescent="0.2">
      <c r="A1" s="119" t="s">
        <v>531</v>
      </c>
      <c r="B1" s="119" t="s">
        <v>530</v>
      </c>
      <c r="C1" s="119" t="s">
        <v>533</v>
      </c>
      <c r="D1" s="119" t="s">
        <v>532</v>
      </c>
      <c r="E1" s="119" t="s">
        <v>581</v>
      </c>
      <c r="F1" s="119" t="s">
        <v>582</v>
      </c>
    </row>
    <row r="2" spans="1:6" x14ac:dyDescent="0.2">
      <c r="A2" s="118" t="s">
        <v>464</v>
      </c>
      <c r="B2" s="118" t="s">
        <v>464</v>
      </c>
      <c r="C2" t="s">
        <v>464</v>
      </c>
      <c r="D2" t="s">
        <v>464</v>
      </c>
      <c r="E2" s="118" t="s">
        <v>589</v>
      </c>
      <c r="F2" s="118" t="s">
        <v>589</v>
      </c>
    </row>
    <row r="3" spans="1:6" x14ac:dyDescent="0.2">
      <c r="A3" s="118" t="s">
        <v>465</v>
      </c>
      <c r="B3" s="118" t="s">
        <v>465</v>
      </c>
      <c r="C3" t="s">
        <v>466</v>
      </c>
      <c r="D3" t="s">
        <v>466</v>
      </c>
      <c r="E3" s="118" t="s">
        <v>590</v>
      </c>
      <c r="F3" s="118" t="s">
        <v>590</v>
      </c>
    </row>
    <row r="4" spans="1:6" x14ac:dyDescent="0.2">
      <c r="A4" s="118" t="s">
        <v>466</v>
      </c>
      <c r="B4" s="118" t="s">
        <v>466</v>
      </c>
      <c r="C4" s="200"/>
      <c r="D4" s="200" t="s">
        <v>510</v>
      </c>
      <c r="E4" s="118" t="s">
        <v>591</v>
      </c>
      <c r="F4" s="118" t="s">
        <v>591</v>
      </c>
    </row>
    <row r="5" spans="1:6" x14ac:dyDescent="0.2">
      <c r="A5" s="118"/>
      <c r="B5" s="118" t="s">
        <v>510</v>
      </c>
      <c r="E5" s="118"/>
      <c r="F5" s="118" t="s">
        <v>510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53dbc0f4-2d3d-44b3-9905-25b4807b1361">EV5DVUR6RRZR-2082741394-6971</_dlc_DocId>
    <_dlc_DocIdUrl xmlns="53dbc0f4-2d3d-44b3-9905-25b4807b1361">
      <Url>http://finance/supply/pba/_layouts/15/DocIdRedir.aspx?ID=EV5DVUR6RRZR-2082741394-6971</Url>
      <Description>EV5DVUR6RRZR-2082741394-6971</Description>
    </_dlc_DocIdUrl>
    <Document_x0020_Type xmlns="d3fbc18e-a438-4b9d-9a8c-b0520fb80ed2">APPENDIX B</Document_x0020_Type>
    <Solicitation_x0020_Title xmlns="d3fbc18e-a438-4b9d-9a8c-b0520fb80ed2" xsi:nil="true"/>
    <Commodity_x002f_Services_x0020_Description xmlns="d3fbc18e-a438-4b9d-9a8c-b0520fb80ed2" xsi:nil="true"/>
    <Solicitation_x0020__x0023_ xmlns="d3fbc18e-a438-4b9d-9a8c-b0520fb80ed2">99536</Solicitation_x0020__x0023_>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95CDD4ACAC4DE40A125C05F6DA9DE69" ma:contentTypeVersion="2" ma:contentTypeDescription="Create a new document." ma:contentTypeScope="" ma:versionID="38350646cc39c4f4b260e196842fb6c5">
  <xsd:schema xmlns:xsd="http://www.w3.org/2001/XMLSchema" xmlns:xs="http://www.w3.org/2001/XMLSchema" xmlns:p="http://schemas.microsoft.com/office/2006/metadata/properties" xmlns:ns2="d3fbc18e-a438-4b9d-9a8c-b0520fb80ed2" xmlns:ns3="53dbc0f4-2d3d-44b3-9905-25b4807b1361" targetNamespace="http://schemas.microsoft.com/office/2006/metadata/properties" ma:root="true" ma:fieldsID="7c045caa5c54f8f70610127a172fadb8" ns2:_="" ns3:_="">
    <xsd:import namespace="d3fbc18e-a438-4b9d-9a8c-b0520fb80ed2"/>
    <xsd:import namespace="53dbc0f4-2d3d-44b3-9905-25b4807b1361"/>
    <xsd:element name="properties">
      <xsd:complexType>
        <xsd:sequence>
          <xsd:element name="documentManagement">
            <xsd:complexType>
              <xsd:all>
                <xsd:element ref="ns2:Solicitation_x0020__x0023_" minOccurs="0"/>
                <xsd:element ref="ns2:Solicitation_x0020_Title" minOccurs="0"/>
                <xsd:element ref="ns2:Commodity_x002f_Services_x0020_Description" minOccurs="0"/>
                <xsd:element ref="ns2:Document_x0020_Type"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fbc18e-a438-4b9d-9a8c-b0520fb80ed2" elementFormDefault="qualified">
    <xsd:import namespace="http://schemas.microsoft.com/office/2006/documentManagement/types"/>
    <xsd:import namespace="http://schemas.microsoft.com/office/infopath/2007/PartnerControls"/>
    <xsd:element name="Solicitation_x0020__x0023_" ma:index="8" nillable="true" ma:displayName="Solicitation #" ma:internalName="Solicitation_x0020__x0023_">
      <xsd:simpleType>
        <xsd:restriction base="dms:Text">
          <xsd:maxLength value="255"/>
        </xsd:restriction>
      </xsd:simpleType>
    </xsd:element>
    <xsd:element name="Solicitation_x0020_Title" ma:index="9" nillable="true" ma:displayName="Solicitation Title" ma:internalName="Solicitation_x0020_Title">
      <xsd:simpleType>
        <xsd:restriction base="dms:Text">
          <xsd:maxLength value="255"/>
        </xsd:restriction>
      </xsd:simpleType>
    </xsd:element>
    <xsd:element name="Commodity_x002f_Services_x0020_Description" ma:index="10" nillable="true" ma:displayName="Commodity/Services Description" ma:internalName="Commodity_x002f_Services_x0020_Description">
      <xsd:simpleType>
        <xsd:restriction base="dms:Text">
          <xsd:maxLength value="255"/>
        </xsd:restriction>
      </xsd:simpleType>
    </xsd:element>
    <xsd:element name="Document_x0020_Type" ma:index="11" nillable="true" ma:displayName="Document Type" ma:description="DOCUMENT TYPE" ma:format="Dropdown" ma:internalName="Document_x0020_Type">
      <xsd:simpleType>
        <xsd:union memberTypes="dms:Text">
          <xsd:simpleType>
            <xsd:restriction base="dms:Choice">
              <xsd:enumeration value="ADDENDUM 1"/>
              <xsd:enumeration value="ADDENDUM 2"/>
              <xsd:enumeration value="ADDENDUM 3"/>
              <xsd:enumeration value="ADDENDUM 4"/>
              <xsd:enumeration value="ADDENDUM 5"/>
              <xsd:enumeration value="ADDENDUM 6"/>
              <xsd:enumeration value="ADDENDUM 7"/>
              <xsd:enumeration value="ADDENDUM 8"/>
              <xsd:enumeration value="ADDENDUM 9"/>
              <xsd:enumeration value="APPENDIX A"/>
              <xsd:enumeration value="APPENDIX B"/>
              <xsd:enumeration value="APPENDIX C OTHER BID DOCUMENTS"/>
              <xsd:enumeration value="APPENDIX D"/>
              <xsd:enumeration value="BAFO REQUEST"/>
              <xsd:enumeration value="BAFO RESPONSE"/>
              <xsd:enumeration value="BID FORM"/>
              <xsd:enumeration value="BID TAB"/>
              <xsd:enumeration value="BIDDER LIST"/>
              <xsd:enumeration value="BIDDER SUBMITTED BID FORM"/>
              <xsd:enumeration value="CONTRACT EXECUTED"/>
              <xsd:enumeration value="CONTRACT RISK ASSESSMENT"/>
              <xsd:enumeration value="COVER SHEET / MAILING LIST"/>
              <xsd:enumeration value="DISQUALIFICATION LETTER / EMAIL"/>
              <xsd:enumeration value="EVALUATION MATRIX"/>
              <xsd:enumeration value="EVALUTIONS FROM EVALUATORS"/>
              <xsd:enumeration value="EVALUATIONS FROM EVALUATORS BAFO"/>
              <xsd:enumeration value="EVALUATION PRESENTATIONS"/>
              <xsd:enumeration value="EVALUATION APPROVED BY MGR RD 1"/>
              <xsd:enumeration value="EVALUATION APPROVED BY MGR BAFO"/>
              <xsd:enumeration value="EVALUATION PRICING - HEAT MAP"/>
              <xsd:enumeration value="EVALUATION PRICING PURCHASING"/>
              <xsd:enumeration value="INITIAL RESPONSE"/>
              <xsd:enumeration value="INTENT TO AWARD / BID OPENING"/>
              <xsd:enumeration value="INCOMING BID EMAIL"/>
              <xsd:enumeration value="NDA EXECUTED"/>
              <xsd:enumeration value="OTHER DOCUMENTATION"/>
              <xsd:enumeration value="PREBID ATTENDEES LIST"/>
              <xsd:enumeration value="PRESENTATION NEGOTIATION AGENDA"/>
              <xsd:enumeration value="PROTEST FROM SUPPLIER"/>
              <xsd:enumeration value="PROTEST RESPONSE JEA TO SUPPLIER"/>
              <xsd:enumeration value="PUBLIC MEETING NOTICE"/>
              <xsd:enumeration value="PUBLIC CONCENSUS SCORING"/>
              <xsd:enumeration value="PURCHASING QUESTIONAIRE"/>
              <xsd:enumeration value="REFERENCE DOCUMENTATION - DO NOT POST"/>
              <xsd:enumeration value="RESPONSE TO SUPPLIER QUESTIONS"/>
              <xsd:enumeration value="REQUEST FOR INFORMATION"/>
              <xsd:enumeration value="RFI - SUPPLIER RESPONSE"/>
              <xsd:enumeration value="SOLICITATION"/>
              <xsd:enumeration value="SUPPLIER CLARIFICATION REQUEST"/>
              <xsd:enumeration value="SUPPLIER CLARIFICATION RESPONSE"/>
              <xsd:enumeration value="SUPPLIER BID WITHDRAWAL"/>
              <xsd:enumeration value="SUPPLIER PRESENTATION"/>
              <xsd:enumeration value="SUPPLIER NO BID LETTER"/>
              <xsd:enumeration value="VENDOR PERFORMANCE"/>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53dbc0f4-2d3d-44b3-9905-25b4807b1361" elementFormDefault="qualified">
    <xsd:import namespace="http://schemas.microsoft.com/office/2006/documentManagement/types"/>
    <xsd:import namespace="http://schemas.microsoft.com/office/infopath/2007/PartnerControls"/>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0EAF5B3-A236-4CBB-8349-A8C95D455B43}">
  <ds:schemaRefs>
    <ds:schemaRef ds:uri="d3fbc18e-a438-4b9d-9a8c-b0520fb80ed2"/>
    <ds:schemaRef ds:uri="http://schemas.openxmlformats.org/package/2006/metadata/core-properties"/>
    <ds:schemaRef ds:uri="http://purl.org/dc/terms/"/>
    <ds:schemaRef ds:uri="53dbc0f4-2d3d-44b3-9905-25b4807b1361"/>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CDEF977E-13DC-431E-B258-48F2095C9B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fbc18e-a438-4b9d-9a8c-b0520fb80ed2"/>
    <ds:schemaRef ds:uri="53dbc0f4-2d3d-44b3-9905-25b4807b13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DB650A-80B7-4715-A31F-0F7BD684C0A1}">
  <ds:schemaRefs>
    <ds:schemaRef ds:uri="http://schemas.microsoft.com/sharepoint/v3/contenttype/forms"/>
  </ds:schemaRefs>
</ds:datastoreItem>
</file>

<file path=customXml/itemProps4.xml><?xml version="1.0" encoding="utf-8"?>
<ds:datastoreItem xmlns:ds="http://schemas.openxmlformats.org/officeDocument/2006/customXml" ds:itemID="{59CE6BD7-A240-4170-AC8F-2C2450C3BBF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GARTNER LEADER'S TOOLKIT</vt:lpstr>
      <vt:lpstr>SaaS T&amp;C Evaluation Toolkit</vt:lpstr>
      <vt:lpstr>Instructions</vt:lpstr>
      <vt:lpstr>Evaluation</vt:lpstr>
      <vt:lpstr>JEA Risk Assessment</vt:lpstr>
      <vt:lpstr>Contractual</vt:lpstr>
      <vt:lpstr>Dropdowns</vt:lpstr>
      <vt:lpstr>JEA_Rating</vt:lpstr>
      <vt:lpstr>JEA_Section_Info</vt:lpstr>
      <vt:lpstr>JEA_Section_Info1</vt:lpstr>
      <vt:lpstr>JEA_Section1</vt:lpstr>
      <vt:lpstr>Contractual!Print_Area</vt:lpstr>
      <vt:lpstr>Instructions!Print_Area</vt:lpstr>
      <vt:lpstr>'SaaS T&amp;C Evaluation Toolkit'!Print_Area</vt:lpstr>
      <vt:lpstr>Contractual!Print_Titles</vt:lpstr>
      <vt:lpstr>Vendor_Rating</vt:lpstr>
      <vt:lpstr>Vendor_Section_Info</vt:lpstr>
      <vt:lpstr>Vendor_Section_Info1</vt:lpstr>
      <vt:lpstr>Vendor_Section1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JEA User</dc:creator>
  <dc:description>Test comment. Joe</dc:description>
  <cp:lastModifiedBy>Behr, Jason V.</cp:lastModifiedBy>
  <cp:lastPrinted>2019-04-09T12:49:31Z</cp:lastPrinted>
  <dcterms:created xsi:type="dcterms:W3CDTF">2013-08-27T14:33:07Z</dcterms:created>
  <dcterms:modified xsi:type="dcterms:W3CDTF">2020-06-23T16:37:42Z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0x010100495CDD4ACAC4DE40A125C05F6DA9DE69</vt:lpwstr>
  </property>
  <property fmtid="{D5CDD505-2E9C-101B-9397-08002B2CF9AE}" pid="3" name="Order">
    <vt:r8>106300</vt:r8>
  </property>
  <property fmtid="{D5CDD505-2E9C-101B-9397-08002B2CF9AE}" pid="4" name="_dlc_DocIdItemGuid">
    <vt:lpwstr>600a598d-126d-46f1-9751-8039f370fe5a</vt:lpwstr>
  </property>
  <property fmtid="{D5CDD505-2E9C-101B-9397-08002B2CF9AE}" pid="5" name="_dlc_DocId">
    <vt:lpwstr>PAZARCWC4P62-464880803-6260</vt:lpwstr>
  </property>
  <property fmtid="{D5CDD505-2E9C-101B-9397-08002B2CF9AE}" pid="6" name="_dlc_DocIdUrl">
    <vt:lpwstr>http://ts/ea/gov/_layouts/15/DocIdRedir.aspx?ID=PAZARCWC4P62-464880803-6260, PAZARCWC4P62-464880803-6260</vt:lpwstr>
  </property>
</Properties>
</file>