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act\Supplements\2019\"/>
    </mc:Choice>
  </mc:AlternateContent>
  <bookViews>
    <workbookView xWindow="0" yWindow="0" windowWidth="25200" windowHeight="11850"/>
  </bookViews>
  <sheets>
    <sheet name="ELECTRIC NBV Report" sheetId="3" r:id="rId1"/>
    <sheet name="WATER-SEWER NBV Report" sheetId="2" r:id="rId2"/>
    <sheet name="DES NBV Repor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3" i="4"/>
  <c r="E4" i="4"/>
  <c r="E5" i="4"/>
  <c r="E6" i="4"/>
  <c r="E7" i="4"/>
  <c r="E8" i="4"/>
  <c r="E9" i="4"/>
  <c r="E10" i="4"/>
  <c r="E11" i="4"/>
  <c r="E12" i="4"/>
  <c r="E13" i="4"/>
  <c r="E14" i="4"/>
  <c r="E2" i="4"/>
  <c r="E9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2" i="2"/>
  <c r="E95" i="2"/>
  <c r="E55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2" i="3"/>
  <c r="D15" i="4" l="1"/>
  <c r="C15" i="4"/>
  <c r="D62" i="3" l="1"/>
  <c r="D61" i="3"/>
  <c r="D55" i="3"/>
  <c r="C93" i="2" l="1"/>
  <c r="D92" i="2"/>
  <c r="D95" i="2" s="1"/>
  <c r="C92" i="2"/>
  <c r="C95" i="2" s="1"/>
</calcChain>
</file>

<file path=xl/sharedStrings.xml><?xml version="1.0" encoding="utf-8"?>
<sst xmlns="http://schemas.openxmlformats.org/spreadsheetml/2006/main" count="336" uniqueCount="170">
  <si>
    <t>JEA Water and Wastewater</t>
  </si>
  <si>
    <t>1143-Wtr/Swr Acqusition Adjustment</t>
  </si>
  <si>
    <t>801.1 -Wtr Organization</t>
  </si>
  <si>
    <t>8011.1 -Wheeling Rights</t>
  </si>
  <si>
    <t>802.1 -Wtr  Franchises and consents</t>
  </si>
  <si>
    <t>803.2 - Land &amp;Rights-Wtr suply&amp;Pump</t>
  </si>
  <si>
    <t>803.3 - Land&amp; land rights Wtr Treat</t>
  </si>
  <si>
    <t>803.4 - Land &amp; Rights Wtr Trans&amp;Dis</t>
  </si>
  <si>
    <t>803.5 - Land &amp; Rights Wtr Gen Plant</t>
  </si>
  <si>
    <t>804.2 - Structures and Improvements</t>
  </si>
  <si>
    <t>804.3 - Structures and Improvements</t>
  </si>
  <si>
    <t>804.4 - Structures and Improvements</t>
  </si>
  <si>
    <t>804.5 - Structures and Improvements</t>
  </si>
  <si>
    <t>805.2 - Collect &amp; Impound Reservrs</t>
  </si>
  <si>
    <t>806.2 - Lakes, Rivers, Other Intake</t>
  </si>
  <si>
    <t>807.2 - Wells and Springs</t>
  </si>
  <si>
    <t>809.2 - Supply Mains</t>
  </si>
  <si>
    <t>810.2 - Power Generation Equipment</t>
  </si>
  <si>
    <t>811.2 -Wtr  Pumping Equipment</t>
  </si>
  <si>
    <t>811.3 - Wtr Pumping Equipment</t>
  </si>
  <si>
    <t>811.4 - Pumping Equipment</t>
  </si>
  <si>
    <t>820.3 - Water Treatment Equipment</t>
  </si>
  <si>
    <t>830.4 - Dist Reservoir &amp; Standpipes</t>
  </si>
  <si>
    <t>831.4 - Transmission &amp; Distrib Main</t>
  </si>
  <si>
    <t>833.4 - Services</t>
  </si>
  <si>
    <t>834.4 - Meters and Meter Install</t>
  </si>
  <si>
    <t>835.4 - Hydrants</t>
  </si>
  <si>
    <t>836.4 - Backflow Prevention Devices</t>
  </si>
  <si>
    <t>839.1 - Other Wtr Intangible Plant</t>
  </si>
  <si>
    <t>839.3 - Other Plant and Misc. Equip</t>
  </si>
  <si>
    <t>839.4 - Other Plant and Misc. Equip</t>
  </si>
  <si>
    <t>840.5 - Office Furniture &amp; Equip</t>
  </si>
  <si>
    <t>841.5 - Motor pool &amp; Trans. Equip</t>
  </si>
  <si>
    <t>842.5 - Stores Equipment</t>
  </si>
  <si>
    <t>843.5 - Tools, Shop &amp; Garage Equip</t>
  </si>
  <si>
    <t>844.5 - Laboratory Equipment</t>
  </si>
  <si>
    <t>845.5 - Power Operated Equipment</t>
  </si>
  <si>
    <t>846.5 - Communication Equipment</t>
  </si>
  <si>
    <t>847.5 - Miscellaneous Equipment</t>
  </si>
  <si>
    <t>848.5 - Other Tangible Plant</t>
  </si>
  <si>
    <t>851.1 - Organization</t>
  </si>
  <si>
    <t>852.1 - Franchises and consents</t>
  </si>
  <si>
    <t>853.2 - Land&amp;Rights Swr Collection</t>
  </si>
  <si>
    <t>853.3 - Land&amp;Rights Swr Pumping</t>
  </si>
  <si>
    <t>853.4 - Land &amp;Rights Swr Treatment</t>
  </si>
  <si>
    <t>853.5 - Land&amp;Rights Reuse Wtr Treat</t>
  </si>
  <si>
    <t>853.6 - Land&amp;Rights Reuse wtr Dist.</t>
  </si>
  <si>
    <t>854.2 - Structures and Improvements</t>
  </si>
  <si>
    <t>854.3 - Structures and Improvements</t>
  </si>
  <si>
    <t>854.4 - Structures and Improvements</t>
  </si>
  <si>
    <t>854.5 - Structures and Improvements</t>
  </si>
  <si>
    <t>854.6 - Structures and Improvements</t>
  </si>
  <si>
    <t>854.7 - Structures and Improvements</t>
  </si>
  <si>
    <t>855.2 - Power Generation Equipment</t>
  </si>
  <si>
    <t>855.3 - Power Generation Equipment</t>
  </si>
  <si>
    <t>855.4 - Power Generation Equipment</t>
  </si>
  <si>
    <t>855.5 - Power Generation Equipment</t>
  </si>
  <si>
    <t>860.2- Wastewater Cllctn Force Main</t>
  </si>
  <si>
    <t>861.2 - Wastewater Cllctn Gravity</t>
  </si>
  <si>
    <t>862.2 - Special Wwater Cllct Struct</t>
  </si>
  <si>
    <t>863.2 - Services</t>
  </si>
  <si>
    <t>864.2 - Flow measuring Devices</t>
  </si>
  <si>
    <t>865.2 - Flow Measuring Installation</t>
  </si>
  <si>
    <t>866.6 - Reuse Services</t>
  </si>
  <si>
    <t>867.6 - Reuse Meters and Install</t>
  </si>
  <si>
    <t>870.3 - Receiving Wells</t>
  </si>
  <si>
    <t>871.3 -  Swr Pumping Equipment</t>
  </si>
  <si>
    <t>871.5 - Pumping Equipment</t>
  </si>
  <si>
    <t>871.6 - Pumping Equipment</t>
  </si>
  <si>
    <t>874.5 - Reuse Distrib Reservoirs</t>
  </si>
  <si>
    <t>875.6 - Reuse Trans and Dist System</t>
  </si>
  <si>
    <t>880.4 - Treatment and Disp Equip</t>
  </si>
  <si>
    <t>880.5 - Treatment and Disp Equip</t>
  </si>
  <si>
    <t>881.4 - Plant Sewers</t>
  </si>
  <si>
    <t>881.5 - Plant Sewers</t>
  </si>
  <si>
    <t>882.4 - Outfall Sewer lines</t>
  </si>
  <si>
    <t>889.1 - Other Swr Intangible Plant</t>
  </si>
  <si>
    <t>889.2 - Other Plant and Misc. Equip</t>
  </si>
  <si>
    <t>889.3 - Other Plant and Misc. Equip</t>
  </si>
  <si>
    <t>889.4 - Other Plant and Misc. Equip</t>
  </si>
  <si>
    <t>889.6 - Other Plant and Misc. Equip</t>
  </si>
  <si>
    <t>890.7 - Office Furniture &amp; Equip</t>
  </si>
  <si>
    <t>891.7 - Motor pool &amp; Trans. Equip</t>
  </si>
  <si>
    <t>892.7 - Stores Equipment</t>
  </si>
  <si>
    <t>893.7 - Tools, Shop &amp; Garage Equip</t>
  </si>
  <si>
    <t>894.7 - Laboratory Equipment</t>
  </si>
  <si>
    <t>895.7 - Power Operated Equipment</t>
  </si>
  <si>
    <t>896.7 - Communication Equipment</t>
  </si>
  <si>
    <t>897.7 - Miscellaneous Equipment</t>
  </si>
  <si>
    <t>898.7 - Other Tangible Plant</t>
  </si>
  <si>
    <t>899.1 - W&amp;S Capitalized Interest</t>
  </si>
  <si>
    <t>Regulatory entries (CIAC + ENV)</t>
  </si>
  <si>
    <t>Cost of Removal not in PP</t>
  </si>
  <si>
    <t>JEA Electric</t>
  </si>
  <si>
    <t>114 - Acquisition Adjustment</t>
  </si>
  <si>
    <t>303 - Misc intangible plant</t>
  </si>
  <si>
    <t>310 - Gen Land &amp; land rights</t>
  </si>
  <si>
    <t>311 - Structures and Improvements</t>
  </si>
  <si>
    <t>312 - Boiler plant equipment</t>
  </si>
  <si>
    <t>314 - Turbogenerator units</t>
  </si>
  <si>
    <t>315 - Accessory Generation equipt</t>
  </si>
  <si>
    <t>316 - Misc power plant equipment</t>
  </si>
  <si>
    <t>340 - CT Land</t>
  </si>
  <si>
    <t>341 - Structures and improvements</t>
  </si>
  <si>
    <t>342 - Fuel holders,producrs,accessr</t>
  </si>
  <si>
    <t>343 - Prime movers</t>
  </si>
  <si>
    <t>344 - Generators</t>
  </si>
  <si>
    <t>344 - Generators Alternative</t>
  </si>
  <si>
    <t>345 - Access electric equip Alterna</t>
  </si>
  <si>
    <t>345 - Accessory electric equipment</t>
  </si>
  <si>
    <t>346 - Misc power plant equipment</t>
  </si>
  <si>
    <t>350 - Trans Land &amp; land rights</t>
  </si>
  <si>
    <t>3501 -Substation land &amp; land rights</t>
  </si>
  <si>
    <t>3502 -Lines land &amp; land rights</t>
  </si>
  <si>
    <t>352 - Trans Structures &amp; Imprvments</t>
  </si>
  <si>
    <t>353 - Trans Station equipment</t>
  </si>
  <si>
    <t>354 - Trans Towers &amp; Fixtures</t>
  </si>
  <si>
    <t>355 - Trans Poles &amp; Attachments</t>
  </si>
  <si>
    <t>356 - Trans O/H conductors, devices</t>
  </si>
  <si>
    <t>357 - Trans U/G conduit</t>
  </si>
  <si>
    <t>358 - Trans U/G conductors, devices</t>
  </si>
  <si>
    <t>359 - Trans Roads &amp; trails</t>
  </si>
  <si>
    <t>3601 -Substation land &amp; land rights</t>
  </si>
  <si>
    <t>3602 -Lines land &amp; land rights</t>
  </si>
  <si>
    <t>361 - Distb Structures &amp; imprvments</t>
  </si>
  <si>
    <t>362 - Distb Station equipment</t>
  </si>
  <si>
    <t>364 - Distb Poles, twrs &amp; fixtures</t>
  </si>
  <si>
    <t>365 - Distb O/H conductors, devices</t>
  </si>
  <si>
    <t>366 - Distb Underground conduit</t>
  </si>
  <si>
    <t>367 - Distb U/G conductors, devices</t>
  </si>
  <si>
    <t>368 - Distb Line transformers</t>
  </si>
  <si>
    <t>369 - Customer Services Connections</t>
  </si>
  <si>
    <t>370 - Meters</t>
  </si>
  <si>
    <t>373 - Street lights, signal sys</t>
  </si>
  <si>
    <t>382 - Computer hardware</t>
  </si>
  <si>
    <t>383 - Computer Software</t>
  </si>
  <si>
    <t>389 - Land and land rights</t>
  </si>
  <si>
    <t>390 - Structures and improvements</t>
  </si>
  <si>
    <t>391 - Office furniture, equipment</t>
  </si>
  <si>
    <t>392 - Vehicles (licensed)</t>
  </si>
  <si>
    <t>393 - Stores equipment</t>
  </si>
  <si>
    <t>394 - Tools, shop, garage equipment</t>
  </si>
  <si>
    <t>395 - Laboratory equipment</t>
  </si>
  <si>
    <t>396 - Mobile Equipment (unlicensed)</t>
  </si>
  <si>
    <t>397 - Communication equipment</t>
  </si>
  <si>
    <t>398 - Miscellaneous equipment</t>
  </si>
  <si>
    <t>399 - Other Tangible Property</t>
  </si>
  <si>
    <t>Cost of Removal</t>
  </si>
  <si>
    <t>Land Sale Expense</t>
  </si>
  <si>
    <t>Net Plant in Service</t>
  </si>
  <si>
    <t>JEA Chilled Water</t>
  </si>
  <si>
    <t>362- Chilled Water Pump Equip</t>
  </si>
  <si>
    <t>362- Chilled Water Station Equip</t>
  </si>
  <si>
    <t>366- Chilled Water UG Distribution</t>
  </si>
  <si>
    <t>369- Chilled Water Services</t>
  </si>
  <si>
    <t>370- Chilled Water Meters</t>
  </si>
  <si>
    <t>382- Chilled Water Computer Hardwar</t>
  </si>
  <si>
    <t>383- Chilled Water Computer Softwar</t>
  </si>
  <si>
    <t>389- Chilled Water Land</t>
  </si>
  <si>
    <t>390- Chilled Water Structure</t>
  </si>
  <si>
    <t>391- Chilled Water Office Equipment</t>
  </si>
  <si>
    <t>394- CW Tools,Garage,Shop Equipment</t>
  </si>
  <si>
    <t>396- CW Mobile Equip (unlicensed)</t>
  </si>
  <si>
    <t>397- Chilled Water Comm Equip</t>
  </si>
  <si>
    <t>Plant in Service</t>
  </si>
  <si>
    <t>Company</t>
  </si>
  <si>
    <t>Utility Account</t>
  </si>
  <si>
    <t>Cost</t>
  </si>
  <si>
    <t>Reserve</t>
  </si>
  <si>
    <t>NBV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</si>
</sst>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2" applyFont="1"/>
    <xf numFmtId="4" fontId="3" fillId="0" borderId="0" xfId="2" applyNumberFormat="1" applyFont="1"/>
    <xf numFmtId="4" fontId="4" fillId="0" borderId="2" xfId="2" applyNumberFormat="1" applyFont="1" applyBorder="1"/>
    <xf numFmtId="4" fontId="4" fillId="0" borderId="0" xfId="2" applyNumberFormat="1" applyFont="1"/>
    <xf numFmtId="43" fontId="3" fillId="0" borderId="0" xfId="3" applyFont="1"/>
    <xf numFmtId="43" fontId="3" fillId="0" borderId="0" xfId="2" applyNumberFormat="1" applyFont="1"/>
    <xf numFmtId="43" fontId="4" fillId="0" borderId="0" xfId="3" applyFont="1"/>
    <xf numFmtId="164" fontId="3" fillId="0" borderId="0" xfId="2" applyNumberFormat="1" applyFont="1"/>
    <xf numFmtId="4" fontId="3" fillId="0" borderId="0" xfId="2" applyNumberFormat="1" applyFont="1" applyFill="1"/>
    <xf numFmtId="4" fontId="3" fillId="0" borderId="0" xfId="1" applyNumberFormat="1" applyFont="1" applyFill="1"/>
    <xf numFmtId="0" fontId="3" fillId="0" borderId="0" xfId="2" applyFont="1" applyBorder="1"/>
    <xf numFmtId="43" fontId="4" fillId="0" borderId="2" xfId="3" applyFont="1" applyBorder="1"/>
    <xf numFmtId="0" fontId="4" fillId="0" borderId="1" xfId="2" applyFont="1" applyBorder="1" applyAlignment="1" applyProtection="1">
      <alignment horizontal="center"/>
      <protection locked="0"/>
    </xf>
    <xf numFmtId="4" fontId="4" fillId="0" borderId="1" xfId="2" applyNumberFormat="1" applyFont="1" applyBorder="1" applyAlignment="1" applyProtection="1">
      <alignment horizontal="center"/>
      <protection locked="0"/>
    </xf>
    <xf numFmtId="0" fontId="4" fillId="0" borderId="0" xfId="2" applyFont="1" applyFill="1"/>
    <xf numFmtId="0" fontId="4" fillId="0" borderId="0" xfId="2" applyFont="1"/>
  </cellXfs>
  <cellStyles count="4">
    <cellStyle name="Bad" xfId="1" builtinId="27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ySplit="1" topLeftCell="A2" activePane="bottomLeft" state="frozen"/>
      <selection pane="bottomLeft" activeCell="G27" sqref="G27"/>
    </sheetView>
  </sheetViews>
  <sheetFormatPr defaultColWidth="8.85546875" defaultRowHeight="15" x14ac:dyDescent="0.25"/>
  <cols>
    <col min="1" max="1" width="21.7109375" style="1" customWidth="1"/>
    <col min="2" max="2" width="40.42578125" style="1" customWidth="1"/>
    <col min="3" max="3" width="18.5703125" style="1" bestFit="1" customWidth="1"/>
    <col min="4" max="4" width="17.7109375" style="1" bestFit="1" customWidth="1"/>
    <col min="5" max="5" width="17.7109375" style="1" customWidth="1"/>
    <col min="6" max="6" width="16.85546875" style="1" bestFit="1" customWidth="1"/>
    <col min="7" max="7" width="11.7109375" style="1" bestFit="1" customWidth="1"/>
    <col min="8" max="8" width="13.28515625" style="1" bestFit="1" customWidth="1"/>
    <col min="9" max="9" width="18.140625" style="1" bestFit="1" customWidth="1"/>
    <col min="10" max="16384" width="8.85546875" style="1"/>
  </cols>
  <sheetData>
    <row r="1" spans="1:7" x14ac:dyDescent="0.25">
      <c r="A1" s="13" t="s">
        <v>165</v>
      </c>
      <c r="B1" s="13" t="s">
        <v>166</v>
      </c>
      <c r="C1" s="14" t="s">
        <v>167</v>
      </c>
      <c r="D1" s="14" t="s">
        <v>168</v>
      </c>
      <c r="E1" s="14" t="s">
        <v>169</v>
      </c>
    </row>
    <row r="2" spans="1:7" x14ac:dyDescent="0.25">
      <c r="A2" s="1" t="s">
        <v>93</v>
      </c>
      <c r="B2" s="1" t="s">
        <v>94</v>
      </c>
      <c r="C2" s="2">
        <v>1749712.47</v>
      </c>
      <c r="D2" s="9">
        <v>1749712.47</v>
      </c>
      <c r="E2" s="9">
        <f>C2-D2</f>
        <v>0</v>
      </c>
    </row>
    <row r="3" spans="1:7" x14ac:dyDescent="0.25">
      <c r="A3" s="1" t="s">
        <v>93</v>
      </c>
      <c r="B3" s="1" t="s">
        <v>95</v>
      </c>
      <c r="C3" s="2">
        <v>60871799.670000002</v>
      </c>
      <c r="D3" s="9">
        <v>60871799.670000002</v>
      </c>
      <c r="E3" s="9">
        <f t="shared" ref="E3:E54" si="0">C3-D3</f>
        <v>0</v>
      </c>
    </row>
    <row r="4" spans="1:7" x14ac:dyDescent="0.25">
      <c r="A4" s="1" t="s">
        <v>93</v>
      </c>
      <c r="B4" s="1" t="s">
        <v>96</v>
      </c>
      <c r="C4" s="2">
        <v>2862376.25</v>
      </c>
      <c r="D4" s="9">
        <v>0</v>
      </c>
      <c r="E4" s="9">
        <f t="shared" si="0"/>
        <v>2862376.25</v>
      </c>
    </row>
    <row r="5" spans="1:7" x14ac:dyDescent="0.25">
      <c r="A5" s="1" t="s">
        <v>93</v>
      </c>
      <c r="B5" s="1" t="s">
        <v>97</v>
      </c>
      <c r="C5" s="2">
        <v>127061323.64</v>
      </c>
      <c r="D5" s="9">
        <v>68945585.843020007</v>
      </c>
      <c r="E5" s="9">
        <f t="shared" si="0"/>
        <v>58115737.796979994</v>
      </c>
      <c r="G5" s="2"/>
    </row>
    <row r="6" spans="1:7" x14ac:dyDescent="0.25">
      <c r="A6" s="1" t="s">
        <v>93</v>
      </c>
      <c r="B6" s="1" t="s">
        <v>98</v>
      </c>
      <c r="C6" s="2">
        <v>799466563.12</v>
      </c>
      <c r="D6" s="10">
        <v>507086851.562168</v>
      </c>
      <c r="E6" s="9">
        <f t="shared" si="0"/>
        <v>292379711.557832</v>
      </c>
      <c r="G6" s="2"/>
    </row>
    <row r="7" spans="1:7" x14ac:dyDescent="0.25">
      <c r="A7" s="1" t="s">
        <v>93</v>
      </c>
      <c r="B7" s="1" t="s">
        <v>99</v>
      </c>
      <c r="C7" s="2">
        <v>335001571.02999997</v>
      </c>
      <c r="D7" s="9">
        <v>201092428.411538</v>
      </c>
      <c r="E7" s="9">
        <f t="shared" si="0"/>
        <v>133909142.61846197</v>
      </c>
      <c r="G7" s="2"/>
    </row>
    <row r="8" spans="1:7" x14ac:dyDescent="0.25">
      <c r="A8" s="1" t="s">
        <v>93</v>
      </c>
      <c r="B8" s="1" t="s">
        <v>100</v>
      </c>
      <c r="C8" s="2">
        <v>48568245.920000002</v>
      </c>
      <c r="D8" s="9">
        <v>16205489.16835</v>
      </c>
      <c r="E8" s="9">
        <f t="shared" si="0"/>
        <v>32362756.751650002</v>
      </c>
    </row>
    <row r="9" spans="1:7" x14ac:dyDescent="0.25">
      <c r="A9" s="1" t="s">
        <v>93</v>
      </c>
      <c r="B9" s="1" t="s">
        <v>101</v>
      </c>
      <c r="C9" s="2">
        <v>21505864.280000001</v>
      </c>
      <c r="D9" s="9">
        <v>11849589.69998</v>
      </c>
      <c r="E9" s="9">
        <f t="shared" si="0"/>
        <v>9656274.5800200012</v>
      </c>
    </row>
    <row r="10" spans="1:7" x14ac:dyDescent="0.25">
      <c r="A10" s="1" t="s">
        <v>93</v>
      </c>
      <c r="B10" s="1" t="s">
        <v>102</v>
      </c>
      <c r="C10" s="2">
        <v>42558877.039999999</v>
      </c>
      <c r="D10" s="9">
        <v>0</v>
      </c>
      <c r="E10" s="9">
        <f t="shared" si="0"/>
        <v>42558877.039999999</v>
      </c>
    </row>
    <row r="11" spans="1:7" x14ac:dyDescent="0.25">
      <c r="A11" s="1" t="s">
        <v>93</v>
      </c>
      <c r="B11" s="1" t="s">
        <v>103</v>
      </c>
      <c r="C11" s="2">
        <v>65595149.32</v>
      </c>
      <c r="D11" s="9">
        <v>34418719.172207497</v>
      </c>
      <c r="E11" s="9">
        <f t="shared" si="0"/>
        <v>31176430.147792503</v>
      </c>
    </row>
    <row r="12" spans="1:7" x14ac:dyDescent="0.25">
      <c r="A12" s="1" t="s">
        <v>93</v>
      </c>
      <c r="B12" s="1" t="s">
        <v>104</v>
      </c>
      <c r="C12" s="2">
        <v>74619356.819999993</v>
      </c>
      <c r="D12" s="9">
        <v>29208463.399946101</v>
      </c>
      <c r="E12" s="9">
        <f t="shared" si="0"/>
        <v>45410893.420053892</v>
      </c>
    </row>
    <row r="13" spans="1:7" x14ac:dyDescent="0.25">
      <c r="A13" s="1" t="s">
        <v>93</v>
      </c>
      <c r="B13" s="1" t="s">
        <v>105</v>
      </c>
      <c r="C13" s="2">
        <v>236106074.93000001</v>
      </c>
      <c r="D13" s="9">
        <v>98372866.658904299</v>
      </c>
      <c r="E13" s="9">
        <f t="shared" si="0"/>
        <v>137733208.27109569</v>
      </c>
    </row>
    <row r="14" spans="1:7" x14ac:dyDescent="0.25">
      <c r="A14" s="1" t="s">
        <v>93</v>
      </c>
      <c r="B14" s="1" t="s">
        <v>106</v>
      </c>
      <c r="C14" s="2">
        <v>344620567.88999999</v>
      </c>
      <c r="D14" s="9">
        <v>242029470.62397</v>
      </c>
      <c r="E14" s="9">
        <f t="shared" si="0"/>
        <v>102591097.26602998</v>
      </c>
    </row>
    <row r="15" spans="1:7" x14ac:dyDescent="0.25">
      <c r="A15" s="1" t="s">
        <v>93</v>
      </c>
      <c r="B15" s="1" t="s">
        <v>107</v>
      </c>
      <c r="C15" s="2">
        <v>3527631.09</v>
      </c>
      <c r="D15" s="9">
        <v>2074765.9425331401</v>
      </c>
      <c r="E15" s="9">
        <f t="shared" si="0"/>
        <v>1452865.1474668598</v>
      </c>
    </row>
    <row r="16" spans="1:7" x14ac:dyDescent="0.25">
      <c r="A16" s="1" t="s">
        <v>93</v>
      </c>
      <c r="B16" s="1" t="s">
        <v>108</v>
      </c>
      <c r="C16" s="2">
        <v>690629.6</v>
      </c>
      <c r="D16" s="9">
        <v>186292.73857348401</v>
      </c>
      <c r="E16" s="9">
        <f t="shared" si="0"/>
        <v>504336.86142651597</v>
      </c>
    </row>
    <row r="17" spans="1:5" x14ac:dyDescent="0.25">
      <c r="A17" s="1" t="s">
        <v>93</v>
      </c>
      <c r="B17" s="1" t="s">
        <v>109</v>
      </c>
      <c r="C17" s="2">
        <v>49079556.899999999</v>
      </c>
      <c r="D17" s="9">
        <v>17371885.718520999</v>
      </c>
      <c r="E17" s="9">
        <f t="shared" si="0"/>
        <v>31707671.181479</v>
      </c>
    </row>
    <row r="18" spans="1:5" x14ac:dyDescent="0.25">
      <c r="A18" s="1" t="s">
        <v>93</v>
      </c>
      <c r="B18" s="1" t="s">
        <v>110</v>
      </c>
      <c r="C18" s="2">
        <v>7723919.46</v>
      </c>
      <c r="D18" s="9">
        <v>3207661.57548723</v>
      </c>
      <c r="E18" s="9">
        <f t="shared" si="0"/>
        <v>4516257.88451277</v>
      </c>
    </row>
    <row r="19" spans="1:5" x14ac:dyDescent="0.25">
      <c r="A19" s="1" t="s">
        <v>93</v>
      </c>
      <c r="B19" s="1" t="s">
        <v>111</v>
      </c>
      <c r="C19" s="2">
        <v>892087.87</v>
      </c>
      <c r="D19" s="9">
        <v>0</v>
      </c>
      <c r="E19" s="9">
        <f t="shared" si="0"/>
        <v>892087.87</v>
      </c>
    </row>
    <row r="20" spans="1:5" x14ac:dyDescent="0.25">
      <c r="A20" s="1" t="s">
        <v>93</v>
      </c>
      <c r="B20" s="1" t="s">
        <v>112</v>
      </c>
      <c r="C20" s="2">
        <v>9533359.9100000001</v>
      </c>
      <c r="D20" s="9">
        <v>0</v>
      </c>
      <c r="E20" s="9">
        <f t="shared" si="0"/>
        <v>9533359.9100000001</v>
      </c>
    </row>
    <row r="21" spans="1:5" x14ac:dyDescent="0.25">
      <c r="A21" s="1" t="s">
        <v>93</v>
      </c>
      <c r="B21" s="1" t="s">
        <v>113</v>
      </c>
      <c r="C21" s="2">
        <v>32941868.789999999</v>
      </c>
      <c r="D21" s="9">
        <v>0</v>
      </c>
      <c r="E21" s="9">
        <f t="shared" si="0"/>
        <v>32941868.789999999</v>
      </c>
    </row>
    <row r="22" spans="1:5" x14ac:dyDescent="0.25">
      <c r="A22" s="1" t="s">
        <v>93</v>
      </c>
      <c r="B22" s="1" t="s">
        <v>114</v>
      </c>
      <c r="C22" s="2">
        <v>45147010.57</v>
      </c>
      <c r="D22" s="9">
        <v>8896481.7522216793</v>
      </c>
      <c r="E22" s="9">
        <f t="shared" si="0"/>
        <v>36250528.817778319</v>
      </c>
    </row>
    <row r="23" spans="1:5" x14ac:dyDescent="0.25">
      <c r="A23" s="1" t="s">
        <v>93</v>
      </c>
      <c r="B23" s="1" t="s">
        <v>115</v>
      </c>
      <c r="C23" s="2">
        <v>293192450.13999999</v>
      </c>
      <c r="D23" s="9">
        <v>124615140.186446</v>
      </c>
      <c r="E23" s="9">
        <f t="shared" si="0"/>
        <v>168577309.95355397</v>
      </c>
    </row>
    <row r="24" spans="1:5" x14ac:dyDescent="0.25">
      <c r="A24" s="1" t="s">
        <v>93</v>
      </c>
      <c r="B24" s="1" t="s">
        <v>116</v>
      </c>
      <c r="C24" s="2">
        <v>27778151.629999999</v>
      </c>
      <c r="D24" s="9">
        <v>17562160.3385984</v>
      </c>
      <c r="E24" s="9">
        <f t="shared" si="0"/>
        <v>10215991.291401599</v>
      </c>
    </row>
    <row r="25" spans="1:5" x14ac:dyDescent="0.25">
      <c r="A25" s="1" t="s">
        <v>93</v>
      </c>
      <c r="B25" s="1" t="s">
        <v>117</v>
      </c>
      <c r="C25" s="2">
        <v>94076900.530000001</v>
      </c>
      <c r="D25" s="9">
        <v>67089918.276357703</v>
      </c>
      <c r="E25" s="9">
        <f t="shared" si="0"/>
        <v>26986982.253642298</v>
      </c>
    </row>
    <row r="26" spans="1:5" x14ac:dyDescent="0.25">
      <c r="A26" s="1" t="s">
        <v>93</v>
      </c>
      <c r="B26" s="1" t="s">
        <v>118</v>
      </c>
      <c r="C26" s="2">
        <v>71324278.829999998</v>
      </c>
      <c r="D26" s="9">
        <v>43634347.263239197</v>
      </c>
      <c r="E26" s="9">
        <f t="shared" si="0"/>
        <v>27689931.566760801</v>
      </c>
    </row>
    <row r="27" spans="1:5" x14ac:dyDescent="0.25">
      <c r="A27" s="1" t="s">
        <v>93</v>
      </c>
      <c r="B27" s="1" t="s">
        <v>119</v>
      </c>
      <c r="C27" s="2">
        <v>14820179.560000001</v>
      </c>
      <c r="D27" s="9">
        <v>7437646.8380800802</v>
      </c>
      <c r="E27" s="9">
        <f t="shared" si="0"/>
        <v>7382532.7219199203</v>
      </c>
    </row>
    <row r="28" spans="1:5" x14ac:dyDescent="0.25">
      <c r="A28" s="1" t="s">
        <v>93</v>
      </c>
      <c r="B28" s="1" t="s">
        <v>120</v>
      </c>
      <c r="C28" s="2">
        <v>17645139.460000001</v>
      </c>
      <c r="D28" s="9">
        <v>11222811.1494179</v>
      </c>
      <c r="E28" s="9">
        <f t="shared" si="0"/>
        <v>6422328.3105821013</v>
      </c>
    </row>
    <row r="29" spans="1:5" x14ac:dyDescent="0.25">
      <c r="A29" s="1" t="s">
        <v>93</v>
      </c>
      <c r="B29" s="1" t="s">
        <v>121</v>
      </c>
      <c r="C29" s="2">
        <v>5946642.7400000002</v>
      </c>
      <c r="D29" s="9">
        <v>1836335.3148979901</v>
      </c>
      <c r="E29" s="9">
        <f t="shared" si="0"/>
        <v>4110307.4251020104</v>
      </c>
    </row>
    <row r="30" spans="1:5" x14ac:dyDescent="0.25">
      <c r="A30" s="1" t="s">
        <v>93</v>
      </c>
      <c r="B30" s="1" t="s">
        <v>122</v>
      </c>
      <c r="C30" s="2">
        <v>15769700.83</v>
      </c>
      <c r="D30" s="9">
        <v>0</v>
      </c>
      <c r="E30" s="9">
        <f t="shared" si="0"/>
        <v>15769700.83</v>
      </c>
    </row>
    <row r="31" spans="1:5" x14ac:dyDescent="0.25">
      <c r="A31" s="1" t="s">
        <v>93</v>
      </c>
      <c r="B31" s="1" t="s">
        <v>123</v>
      </c>
      <c r="C31" s="2">
        <v>9256759.25</v>
      </c>
      <c r="D31" s="9">
        <v>0</v>
      </c>
      <c r="E31" s="9">
        <f t="shared" si="0"/>
        <v>9256759.25</v>
      </c>
    </row>
    <row r="32" spans="1:5" x14ac:dyDescent="0.25">
      <c r="A32" s="1" t="s">
        <v>93</v>
      </c>
      <c r="B32" s="1" t="s">
        <v>124</v>
      </c>
      <c r="C32" s="2">
        <v>31559484.23</v>
      </c>
      <c r="D32" s="9">
        <v>12949706.469025999</v>
      </c>
      <c r="E32" s="9">
        <f t="shared" si="0"/>
        <v>18609777.760974001</v>
      </c>
    </row>
    <row r="33" spans="1:9" x14ac:dyDescent="0.25">
      <c r="A33" s="1" t="s">
        <v>93</v>
      </c>
      <c r="B33" s="1" t="s">
        <v>125</v>
      </c>
      <c r="C33" s="2">
        <v>173441869.44</v>
      </c>
      <c r="D33" s="9">
        <v>101231186.869535</v>
      </c>
      <c r="E33" s="9">
        <f t="shared" si="0"/>
        <v>72210682.570464998</v>
      </c>
    </row>
    <row r="34" spans="1:9" x14ac:dyDescent="0.25">
      <c r="A34" s="1" t="s">
        <v>93</v>
      </c>
      <c r="B34" s="1" t="s">
        <v>126</v>
      </c>
      <c r="C34" s="2">
        <v>129671168.68000001</v>
      </c>
      <c r="D34" s="9">
        <v>79724620.504458696</v>
      </c>
      <c r="E34" s="9">
        <f t="shared" si="0"/>
        <v>49946548.175541312</v>
      </c>
    </row>
    <row r="35" spans="1:9" x14ac:dyDescent="0.25">
      <c r="A35" s="1" t="s">
        <v>93</v>
      </c>
      <c r="B35" s="1" t="s">
        <v>127</v>
      </c>
      <c r="C35" s="2">
        <v>248595665.16</v>
      </c>
      <c r="D35" s="9">
        <v>141925506.43389899</v>
      </c>
      <c r="E35" s="9">
        <f t="shared" si="0"/>
        <v>106670158.72610101</v>
      </c>
    </row>
    <row r="36" spans="1:9" x14ac:dyDescent="0.25">
      <c r="A36" s="1" t="s">
        <v>93</v>
      </c>
      <c r="B36" s="1" t="s">
        <v>128</v>
      </c>
      <c r="C36" s="2">
        <v>280873168.69999999</v>
      </c>
      <c r="D36" s="9">
        <v>128991539.19713201</v>
      </c>
      <c r="E36" s="9">
        <f t="shared" si="0"/>
        <v>151881629.502868</v>
      </c>
    </row>
    <row r="37" spans="1:9" x14ac:dyDescent="0.25">
      <c r="A37" s="1" t="s">
        <v>93</v>
      </c>
      <c r="B37" s="1" t="s">
        <v>129</v>
      </c>
      <c r="C37" s="2">
        <v>350348300.44</v>
      </c>
      <c r="D37" s="9">
        <v>162134364.44032899</v>
      </c>
      <c r="E37" s="9">
        <f t="shared" si="0"/>
        <v>188213935.99967101</v>
      </c>
    </row>
    <row r="38" spans="1:9" x14ac:dyDescent="0.25">
      <c r="A38" s="1" t="s">
        <v>93</v>
      </c>
      <c r="B38" s="1" t="s">
        <v>130</v>
      </c>
      <c r="C38" s="2">
        <v>416323014.76999998</v>
      </c>
      <c r="D38" s="9">
        <v>180668974.70670399</v>
      </c>
      <c r="E38" s="9">
        <f t="shared" si="0"/>
        <v>235654040.06329599</v>
      </c>
    </row>
    <row r="39" spans="1:9" x14ac:dyDescent="0.25">
      <c r="A39" s="1" t="s">
        <v>93</v>
      </c>
      <c r="B39" s="1" t="s">
        <v>131</v>
      </c>
      <c r="C39" s="2">
        <v>153779481.78999999</v>
      </c>
      <c r="D39" s="9">
        <v>114252616.120242</v>
      </c>
      <c r="E39" s="9">
        <f t="shared" si="0"/>
        <v>39526865.669757992</v>
      </c>
    </row>
    <row r="40" spans="1:9" x14ac:dyDescent="0.25">
      <c r="A40" s="1" t="s">
        <v>93</v>
      </c>
      <c r="B40" s="1" t="s">
        <v>132</v>
      </c>
      <c r="C40" s="2">
        <v>124585683.38</v>
      </c>
      <c r="D40" s="9">
        <v>68977383.347911701</v>
      </c>
      <c r="E40" s="9">
        <f t="shared" si="0"/>
        <v>55608300.032088295</v>
      </c>
    </row>
    <row r="41" spans="1:9" x14ac:dyDescent="0.25">
      <c r="A41" s="1" t="s">
        <v>93</v>
      </c>
      <c r="B41" s="1" t="s">
        <v>133</v>
      </c>
      <c r="C41" s="2">
        <v>88065276.75</v>
      </c>
      <c r="D41" s="9">
        <v>62714147.035683699</v>
      </c>
      <c r="E41" s="9">
        <f t="shared" si="0"/>
        <v>25351129.714316301</v>
      </c>
    </row>
    <row r="42" spans="1:9" x14ac:dyDescent="0.25">
      <c r="A42" s="1" t="s">
        <v>93</v>
      </c>
      <c r="B42" s="1" t="s">
        <v>134</v>
      </c>
      <c r="C42" s="2">
        <v>43983839.690000005</v>
      </c>
      <c r="D42" s="9">
        <v>43361531.926992819</v>
      </c>
      <c r="E42" s="9">
        <f t="shared" si="0"/>
        <v>622307.76300718635</v>
      </c>
    </row>
    <row r="43" spans="1:9" x14ac:dyDescent="0.25">
      <c r="A43" s="1" t="s">
        <v>93</v>
      </c>
      <c r="B43" s="1" t="s">
        <v>135</v>
      </c>
      <c r="C43" s="2">
        <v>91298490.660000011</v>
      </c>
      <c r="D43" s="9">
        <v>91072024.479181781</v>
      </c>
      <c r="E43" s="9">
        <f t="shared" si="0"/>
        <v>226466.18081822991</v>
      </c>
      <c r="H43" s="2"/>
      <c r="I43" s="2"/>
    </row>
    <row r="44" spans="1:9" x14ac:dyDescent="0.25">
      <c r="A44" s="1" t="s">
        <v>93</v>
      </c>
      <c r="B44" s="1" t="s">
        <v>136</v>
      </c>
      <c r="C44" s="2">
        <v>8900993.5099999998</v>
      </c>
      <c r="D44" s="9">
        <v>0</v>
      </c>
      <c r="E44" s="9">
        <f t="shared" si="0"/>
        <v>8900993.5099999998</v>
      </c>
    </row>
    <row r="45" spans="1:9" x14ac:dyDescent="0.25">
      <c r="A45" s="1" t="s">
        <v>93</v>
      </c>
      <c r="B45" s="1" t="s">
        <v>137</v>
      </c>
      <c r="C45" s="2">
        <v>86315751.329999998</v>
      </c>
      <c r="D45" s="9">
        <v>38715461.311966099</v>
      </c>
      <c r="E45" s="9">
        <f t="shared" si="0"/>
        <v>47600290.018033899</v>
      </c>
    </row>
    <row r="46" spans="1:9" x14ac:dyDescent="0.25">
      <c r="A46" s="1" t="s">
        <v>93</v>
      </c>
      <c r="B46" s="1" t="s">
        <v>138</v>
      </c>
      <c r="C46" s="2">
        <v>4986633.43</v>
      </c>
      <c r="D46" s="9">
        <v>3780728.7617544602</v>
      </c>
      <c r="E46" s="9">
        <f t="shared" si="0"/>
        <v>1205904.6682455395</v>
      </c>
    </row>
    <row r="47" spans="1:9" x14ac:dyDescent="0.25">
      <c r="A47" s="1" t="s">
        <v>93</v>
      </c>
      <c r="B47" s="1" t="s">
        <v>139</v>
      </c>
      <c r="C47" s="2">
        <v>65108571.979999997</v>
      </c>
      <c r="D47" s="9">
        <v>42575565.137078099</v>
      </c>
      <c r="E47" s="9">
        <f t="shared" si="0"/>
        <v>22533006.842921898</v>
      </c>
    </row>
    <row r="48" spans="1:9" x14ac:dyDescent="0.25">
      <c r="A48" s="1" t="s">
        <v>93</v>
      </c>
      <c r="B48" s="1" t="s">
        <v>140</v>
      </c>
      <c r="C48" s="2">
        <v>1292665.72</v>
      </c>
      <c r="D48" s="9">
        <v>1067445.5793928199</v>
      </c>
      <c r="E48" s="9">
        <f t="shared" si="0"/>
        <v>225220.14060718007</v>
      </c>
    </row>
    <row r="49" spans="1:8" x14ac:dyDescent="0.25">
      <c r="A49" s="1" t="s">
        <v>93</v>
      </c>
      <c r="B49" s="1" t="s">
        <v>141</v>
      </c>
      <c r="C49" s="2">
        <v>10365950.369999999</v>
      </c>
      <c r="D49" s="9">
        <v>6290255.9870710103</v>
      </c>
      <c r="E49" s="9">
        <f t="shared" si="0"/>
        <v>4075694.3829289889</v>
      </c>
    </row>
    <row r="50" spans="1:8" x14ac:dyDescent="0.25">
      <c r="A50" s="1" t="s">
        <v>93</v>
      </c>
      <c r="B50" s="1" t="s">
        <v>142</v>
      </c>
      <c r="C50" s="2">
        <v>4275008.9800000004</v>
      </c>
      <c r="D50" s="9">
        <v>2597343.1930497601</v>
      </c>
      <c r="E50" s="9">
        <f t="shared" si="0"/>
        <v>1677665.7869502404</v>
      </c>
    </row>
    <row r="51" spans="1:8" x14ac:dyDescent="0.25">
      <c r="A51" s="1" t="s">
        <v>93</v>
      </c>
      <c r="B51" s="1" t="s">
        <v>143</v>
      </c>
      <c r="C51" s="2">
        <v>8569708.8800000008</v>
      </c>
      <c r="D51" s="9">
        <v>6621941.3772028098</v>
      </c>
      <c r="E51" s="9">
        <f t="shared" si="0"/>
        <v>1947767.502797191</v>
      </c>
    </row>
    <row r="52" spans="1:8" x14ac:dyDescent="0.25">
      <c r="A52" s="1" t="s">
        <v>93</v>
      </c>
      <c r="B52" s="1" t="s">
        <v>144</v>
      </c>
      <c r="C52" s="2">
        <v>65209112.869999997</v>
      </c>
      <c r="D52" s="9">
        <v>50643619.038376004</v>
      </c>
      <c r="E52" s="9">
        <f t="shared" si="0"/>
        <v>14565493.831623994</v>
      </c>
    </row>
    <row r="53" spans="1:8" x14ac:dyDescent="0.25">
      <c r="A53" s="1" t="s">
        <v>93</v>
      </c>
      <c r="B53" s="1" t="s">
        <v>145</v>
      </c>
      <c r="C53" s="2">
        <v>3675809.39</v>
      </c>
      <c r="D53" s="9">
        <v>2624929.88237437</v>
      </c>
      <c r="E53" s="9">
        <f t="shared" si="0"/>
        <v>1050879.5076256301</v>
      </c>
    </row>
    <row r="54" spans="1:8" x14ac:dyDescent="0.25">
      <c r="A54" s="1" t="s">
        <v>93</v>
      </c>
      <c r="B54" s="1" t="s">
        <v>146</v>
      </c>
      <c r="C54" s="2">
        <v>9475117.0399999991</v>
      </c>
      <c r="D54" s="9">
        <v>616119.48552600003</v>
      </c>
      <c r="E54" s="9">
        <f t="shared" si="0"/>
        <v>8858997.5544739999</v>
      </c>
    </row>
    <row r="55" spans="1:8" x14ac:dyDescent="0.25">
      <c r="C55" s="16" t="s">
        <v>164</v>
      </c>
      <c r="D55" s="3">
        <f t="shared" ref="D55" si="1">SUM(D2:D54)</f>
        <v>2920503435.0593452</v>
      </c>
      <c r="E55" s="3">
        <f>SUM(E2:E54)</f>
        <v>2340131081.6706548</v>
      </c>
      <c r="F55" s="5">
        <v>2918618686.8800001</v>
      </c>
      <c r="H55" s="6"/>
    </row>
    <row r="56" spans="1:8" x14ac:dyDescent="0.25">
      <c r="C56" s="16" t="s">
        <v>147</v>
      </c>
      <c r="D56" s="5">
        <v>-1110392.45</v>
      </c>
      <c r="E56" s="9"/>
    </row>
    <row r="57" spans="1:8" x14ac:dyDescent="0.25">
      <c r="C57" s="16" t="s">
        <v>148</v>
      </c>
      <c r="D57" s="5">
        <v>-572206.26</v>
      </c>
      <c r="E57" s="9"/>
    </row>
    <row r="58" spans="1:8" x14ac:dyDescent="0.25">
      <c r="C58" s="16"/>
      <c r="D58" s="5"/>
      <c r="E58" s="5"/>
      <c r="H58" s="2"/>
    </row>
    <row r="59" spans="1:8" x14ac:dyDescent="0.25">
      <c r="C59" s="16"/>
      <c r="H59" s="2"/>
    </row>
    <row r="60" spans="1:8" x14ac:dyDescent="0.25">
      <c r="C60" s="16"/>
      <c r="H60" s="2"/>
    </row>
    <row r="61" spans="1:8" x14ac:dyDescent="0.25">
      <c r="C61" s="16"/>
      <c r="D61" s="5">
        <f>SUM(D56:D60,F55)</f>
        <v>2916936088.1700001</v>
      </c>
      <c r="E61" s="5"/>
    </row>
    <row r="62" spans="1:8" x14ac:dyDescent="0.25">
      <c r="C62" s="15" t="s">
        <v>149</v>
      </c>
      <c r="D62" s="12">
        <f>-2916936.08817*1000</f>
        <v>-2916936088.1700001</v>
      </c>
      <c r="E62" s="7"/>
    </row>
    <row r="63" spans="1:8" x14ac:dyDescent="0.25">
      <c r="C63" s="7"/>
      <c r="D63" s="4"/>
      <c r="E63" s="4"/>
      <c r="F63" s="6"/>
    </row>
    <row r="64" spans="1:8" x14ac:dyDescent="0.25">
      <c r="F64" s="5"/>
    </row>
    <row r="66" spans="3:9" x14ac:dyDescent="0.25">
      <c r="I66" s="5"/>
    </row>
    <row r="67" spans="3:9" x14ac:dyDescent="0.25">
      <c r="I67" s="8"/>
    </row>
    <row r="72" spans="3:9" x14ac:dyDescent="0.25">
      <c r="C72" s="6"/>
      <c r="D72" s="5"/>
      <c r="E72" s="5"/>
      <c r="F72" s="6"/>
    </row>
    <row r="73" spans="3:9" x14ac:dyDescent="0.25">
      <c r="F73" s="5"/>
    </row>
    <row r="74" spans="3:9" x14ac:dyDescent="0.25">
      <c r="F74" s="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pane ySplit="1" topLeftCell="A2" activePane="bottomLeft" state="frozen"/>
      <selection pane="bottomLeft" activeCell="H23" sqref="H23"/>
    </sheetView>
  </sheetViews>
  <sheetFormatPr defaultColWidth="8.85546875" defaultRowHeight="15" x14ac:dyDescent="0.25"/>
  <cols>
    <col min="1" max="1" width="32.28515625" style="1" customWidth="1"/>
    <col min="2" max="2" width="33" style="1" bestFit="1" customWidth="1"/>
    <col min="3" max="3" width="16" style="1" bestFit="1" customWidth="1"/>
    <col min="4" max="4" width="15.28515625" style="1" bestFit="1" customWidth="1"/>
    <col min="5" max="5" width="16.7109375" style="1" bestFit="1" customWidth="1"/>
    <col min="6" max="16384" width="8.85546875" style="1"/>
  </cols>
  <sheetData>
    <row r="1" spans="1:5" s="11" customFormat="1" x14ac:dyDescent="0.25">
      <c r="A1" s="13" t="s">
        <v>165</v>
      </c>
      <c r="B1" s="13" t="s">
        <v>166</v>
      </c>
      <c r="C1" s="14" t="s">
        <v>167</v>
      </c>
      <c r="D1" s="14" t="s">
        <v>168</v>
      </c>
      <c r="E1" s="14" t="s">
        <v>169</v>
      </c>
    </row>
    <row r="2" spans="1:5" x14ac:dyDescent="0.25">
      <c r="A2" s="1" t="s">
        <v>0</v>
      </c>
      <c r="B2" s="1" t="s">
        <v>1</v>
      </c>
      <c r="C2" s="2">
        <v>1096806.1299999999</v>
      </c>
      <c r="D2" s="2">
        <v>1487185.12</v>
      </c>
      <c r="E2" s="2">
        <f>C2-D2</f>
        <v>-390378.99000000022</v>
      </c>
    </row>
    <row r="3" spans="1:5" x14ac:dyDescent="0.25">
      <c r="A3" s="1" t="s">
        <v>0</v>
      </c>
      <c r="B3" s="1" t="s">
        <v>2</v>
      </c>
      <c r="C3" s="2">
        <v>4233759.93</v>
      </c>
      <c r="D3" s="2">
        <v>4233759.93</v>
      </c>
      <c r="E3" s="2">
        <f t="shared" ref="E3:E66" si="0">C3-D3</f>
        <v>0</v>
      </c>
    </row>
    <row r="4" spans="1:5" x14ac:dyDescent="0.25">
      <c r="A4" s="1" t="s">
        <v>0</v>
      </c>
      <c r="B4" s="1" t="s">
        <v>3</v>
      </c>
      <c r="C4" s="2">
        <v>13061863.49</v>
      </c>
      <c r="D4" s="2">
        <v>5792472.04708598</v>
      </c>
      <c r="E4" s="2">
        <f t="shared" si="0"/>
        <v>7269391.4429140203</v>
      </c>
    </row>
    <row r="5" spans="1:5" x14ac:dyDescent="0.25">
      <c r="A5" s="1" t="s">
        <v>0</v>
      </c>
      <c r="B5" s="1" t="s">
        <v>4</v>
      </c>
      <c r="C5" s="2">
        <v>1564650.33</v>
      </c>
      <c r="D5" s="2">
        <v>1564650.33</v>
      </c>
      <c r="E5" s="2">
        <f t="shared" si="0"/>
        <v>0</v>
      </c>
    </row>
    <row r="6" spans="1:5" x14ac:dyDescent="0.25">
      <c r="A6" s="1" t="s">
        <v>0</v>
      </c>
      <c r="B6" s="1" t="s">
        <v>5</v>
      </c>
      <c r="C6" s="2">
        <v>11378728.220000001</v>
      </c>
      <c r="D6" s="2">
        <v>0</v>
      </c>
      <c r="E6" s="2">
        <f t="shared" si="0"/>
        <v>11378728.220000001</v>
      </c>
    </row>
    <row r="7" spans="1:5" x14ac:dyDescent="0.25">
      <c r="A7" s="1" t="s">
        <v>0</v>
      </c>
      <c r="B7" s="1" t="s">
        <v>6</v>
      </c>
      <c r="C7" s="2">
        <v>8798402.9700000007</v>
      </c>
      <c r="D7" s="2">
        <v>0</v>
      </c>
      <c r="E7" s="2">
        <f t="shared" si="0"/>
        <v>8798402.9700000007</v>
      </c>
    </row>
    <row r="8" spans="1:5" x14ac:dyDescent="0.25">
      <c r="A8" s="1" t="s">
        <v>0</v>
      </c>
      <c r="B8" s="1" t="s">
        <v>7</v>
      </c>
      <c r="C8" s="2">
        <v>11071534.119999999</v>
      </c>
      <c r="D8" s="2">
        <v>0</v>
      </c>
      <c r="E8" s="2">
        <f t="shared" si="0"/>
        <v>11071534.119999999</v>
      </c>
    </row>
    <row r="9" spans="1:5" x14ac:dyDescent="0.25">
      <c r="A9" s="1" t="s">
        <v>0</v>
      </c>
      <c r="B9" s="1" t="s">
        <v>8</v>
      </c>
      <c r="C9" s="2">
        <v>3783526.8</v>
      </c>
      <c r="D9" s="2">
        <v>0</v>
      </c>
      <c r="E9" s="2">
        <f t="shared" si="0"/>
        <v>3783526.8</v>
      </c>
    </row>
    <row r="10" spans="1:5" x14ac:dyDescent="0.25">
      <c r="A10" s="1" t="s">
        <v>0</v>
      </c>
      <c r="B10" s="1" t="s">
        <v>9</v>
      </c>
      <c r="C10" s="2">
        <v>25785447.16</v>
      </c>
      <c r="D10" s="2">
        <v>13336826.795560701</v>
      </c>
      <c r="E10" s="2">
        <f t="shared" si="0"/>
        <v>12448620.364439299</v>
      </c>
    </row>
    <row r="11" spans="1:5" x14ac:dyDescent="0.25">
      <c r="A11" s="1" t="s">
        <v>0</v>
      </c>
      <c r="B11" s="1" t="s">
        <v>10</v>
      </c>
      <c r="C11" s="2">
        <v>83228714.099999994</v>
      </c>
      <c r="D11" s="2">
        <v>37450164.126969397</v>
      </c>
      <c r="E11" s="2">
        <f t="shared" si="0"/>
        <v>45778549.973030597</v>
      </c>
    </row>
    <row r="12" spans="1:5" x14ac:dyDescent="0.25">
      <c r="A12" s="1" t="s">
        <v>0</v>
      </c>
      <c r="B12" s="1" t="s">
        <v>11</v>
      </c>
      <c r="C12" s="2">
        <v>4087765.56</v>
      </c>
      <c r="D12" s="2">
        <v>3043416.8724636999</v>
      </c>
      <c r="E12" s="2">
        <f t="shared" si="0"/>
        <v>1044348.6875363002</v>
      </c>
    </row>
    <row r="13" spans="1:5" x14ac:dyDescent="0.25">
      <c r="A13" s="1" t="s">
        <v>0</v>
      </c>
      <c r="B13" s="1" t="s">
        <v>12</v>
      </c>
      <c r="C13" s="2">
        <v>85376029.989999995</v>
      </c>
      <c r="D13" s="2">
        <v>37889738.109495603</v>
      </c>
      <c r="E13" s="2">
        <f t="shared" si="0"/>
        <v>47486291.880504392</v>
      </c>
    </row>
    <row r="14" spans="1:5" x14ac:dyDescent="0.25">
      <c r="A14" s="1" t="s">
        <v>0</v>
      </c>
      <c r="B14" s="1" t="s">
        <v>13</v>
      </c>
      <c r="C14" s="2">
        <v>20847194.379999999</v>
      </c>
      <c r="D14" s="2">
        <v>7049837.3857279699</v>
      </c>
      <c r="E14" s="2">
        <f t="shared" si="0"/>
        <v>13797356.994272029</v>
      </c>
    </row>
    <row r="15" spans="1:5" x14ac:dyDescent="0.25">
      <c r="A15" s="1" t="s">
        <v>0</v>
      </c>
      <c r="B15" s="1" t="s">
        <v>14</v>
      </c>
      <c r="C15" s="2">
        <v>90296.16</v>
      </c>
      <c r="D15" s="2">
        <v>46337.659671071997</v>
      </c>
      <c r="E15" s="2">
        <f t="shared" si="0"/>
        <v>43958.500328928007</v>
      </c>
    </row>
    <row r="16" spans="1:5" x14ac:dyDescent="0.25">
      <c r="A16" s="1" t="s">
        <v>0</v>
      </c>
      <c r="B16" s="1" t="s">
        <v>15</v>
      </c>
      <c r="C16" s="2">
        <v>37313449.229999997</v>
      </c>
      <c r="D16" s="2">
        <v>17161837.824225001</v>
      </c>
      <c r="E16" s="2">
        <f t="shared" si="0"/>
        <v>20151611.405774996</v>
      </c>
    </row>
    <row r="17" spans="1:5" x14ac:dyDescent="0.25">
      <c r="A17" s="1" t="s">
        <v>0</v>
      </c>
      <c r="B17" s="1" t="s">
        <v>16</v>
      </c>
      <c r="C17" s="2">
        <v>20869658.09</v>
      </c>
      <c r="D17" s="2">
        <v>9518601.2695164103</v>
      </c>
      <c r="E17" s="2">
        <f t="shared" si="0"/>
        <v>11351056.82048359</v>
      </c>
    </row>
    <row r="18" spans="1:5" x14ac:dyDescent="0.25">
      <c r="A18" s="1" t="s">
        <v>0</v>
      </c>
      <c r="B18" s="1" t="s">
        <v>17</v>
      </c>
      <c r="C18" s="2">
        <v>9411305.3399999999</v>
      </c>
      <c r="D18" s="2">
        <v>5473714.4281097297</v>
      </c>
      <c r="E18" s="2">
        <f t="shared" si="0"/>
        <v>3937590.9118902702</v>
      </c>
    </row>
    <row r="19" spans="1:5" x14ac:dyDescent="0.25">
      <c r="A19" s="1" t="s">
        <v>0</v>
      </c>
      <c r="B19" s="1" t="s">
        <v>18</v>
      </c>
      <c r="C19" s="2">
        <v>34755303.109999999</v>
      </c>
      <c r="D19" s="2">
        <v>22238687.2135906</v>
      </c>
      <c r="E19" s="2">
        <f t="shared" si="0"/>
        <v>12516615.8964094</v>
      </c>
    </row>
    <row r="20" spans="1:5" x14ac:dyDescent="0.25">
      <c r="A20" s="1" t="s">
        <v>0</v>
      </c>
      <c r="B20" s="1" t="s">
        <v>19</v>
      </c>
      <c r="C20" s="2">
        <v>8224257.7999999998</v>
      </c>
      <c r="D20" s="2">
        <v>4275711.2188663296</v>
      </c>
      <c r="E20" s="2">
        <f t="shared" si="0"/>
        <v>3948546.5811336702</v>
      </c>
    </row>
    <row r="21" spans="1:5" x14ac:dyDescent="0.25">
      <c r="A21" s="1" t="s">
        <v>0</v>
      </c>
      <c r="B21" s="1" t="s">
        <v>20</v>
      </c>
      <c r="C21" s="2">
        <v>2761774.7</v>
      </c>
      <c r="D21" s="2">
        <v>82754.245643003596</v>
      </c>
      <c r="E21" s="2">
        <f t="shared" si="0"/>
        <v>2679020.4543569968</v>
      </c>
    </row>
    <row r="22" spans="1:5" x14ac:dyDescent="0.25">
      <c r="A22" s="1" t="s">
        <v>0</v>
      </c>
      <c r="B22" s="1" t="s">
        <v>21</v>
      </c>
      <c r="C22" s="2">
        <v>46666149.609999999</v>
      </c>
      <c r="D22" s="2">
        <v>20238257.822690699</v>
      </c>
      <c r="E22" s="2">
        <f t="shared" si="0"/>
        <v>26427891.7873093</v>
      </c>
    </row>
    <row r="23" spans="1:5" x14ac:dyDescent="0.25">
      <c r="A23" s="1" t="s">
        <v>0</v>
      </c>
      <c r="B23" s="1" t="s">
        <v>22</v>
      </c>
      <c r="C23" s="2">
        <v>5809373.3200000003</v>
      </c>
      <c r="D23" s="2">
        <v>2770096.84543616</v>
      </c>
      <c r="E23" s="2">
        <f t="shared" si="0"/>
        <v>3039276.4745638403</v>
      </c>
    </row>
    <row r="24" spans="1:5" x14ac:dyDescent="0.25">
      <c r="A24" s="1" t="s">
        <v>0</v>
      </c>
      <c r="B24" s="1" t="s">
        <v>23</v>
      </c>
      <c r="C24" s="2">
        <v>774198327.53999996</v>
      </c>
      <c r="D24" s="2">
        <v>242564490.68112001</v>
      </c>
      <c r="E24" s="2">
        <f t="shared" si="0"/>
        <v>531633836.85887992</v>
      </c>
    </row>
    <row r="25" spans="1:5" x14ac:dyDescent="0.25">
      <c r="A25" s="1" t="s">
        <v>0</v>
      </c>
      <c r="B25" s="1" t="s">
        <v>24</v>
      </c>
      <c r="C25" s="2">
        <v>128125603.92</v>
      </c>
      <c r="D25" s="2">
        <v>54631881.828691699</v>
      </c>
      <c r="E25" s="2">
        <f t="shared" si="0"/>
        <v>73493722.091308296</v>
      </c>
    </row>
    <row r="26" spans="1:5" x14ac:dyDescent="0.25">
      <c r="A26" s="1" t="s">
        <v>0</v>
      </c>
      <c r="B26" s="1" t="s">
        <v>25</v>
      </c>
      <c r="C26" s="2">
        <v>231084266.69</v>
      </c>
      <c r="D26" s="2">
        <v>116211746.554795</v>
      </c>
      <c r="E26" s="2">
        <f t="shared" si="0"/>
        <v>114872520.135205</v>
      </c>
    </row>
    <row r="27" spans="1:5" x14ac:dyDescent="0.25">
      <c r="A27" s="1" t="s">
        <v>0</v>
      </c>
      <c r="B27" s="1" t="s">
        <v>26</v>
      </c>
      <c r="C27" s="2">
        <v>59604440.009999998</v>
      </c>
      <c r="D27" s="2">
        <v>17601209.060549799</v>
      </c>
      <c r="E27" s="2">
        <f t="shared" si="0"/>
        <v>42003230.949450195</v>
      </c>
    </row>
    <row r="28" spans="1:5" x14ac:dyDescent="0.25">
      <c r="A28" s="1" t="s">
        <v>0</v>
      </c>
      <c r="B28" s="1" t="s">
        <v>27</v>
      </c>
      <c r="C28" s="2">
        <v>717542.02</v>
      </c>
      <c r="D28" s="2">
        <v>644193.00905581005</v>
      </c>
      <c r="E28" s="2">
        <f t="shared" si="0"/>
        <v>73349.010944189969</v>
      </c>
    </row>
    <row r="29" spans="1:5" x14ac:dyDescent="0.25">
      <c r="A29" s="1" t="s">
        <v>0</v>
      </c>
      <c r="B29" s="1" t="s">
        <v>28</v>
      </c>
      <c r="C29" s="2">
        <v>54398590.219999999</v>
      </c>
      <c r="D29" s="2">
        <v>54401876.260510497</v>
      </c>
      <c r="E29" s="2">
        <f t="shared" si="0"/>
        <v>-3286.0405104979873</v>
      </c>
    </row>
    <row r="30" spans="1:5" x14ac:dyDescent="0.25">
      <c r="A30" s="1" t="s">
        <v>0</v>
      </c>
      <c r="B30" s="1" t="s">
        <v>29</v>
      </c>
      <c r="C30" s="2">
        <v>43797.99</v>
      </c>
      <c r="D30" s="2">
        <v>41100.579927686798</v>
      </c>
      <c r="E30" s="2">
        <f t="shared" si="0"/>
        <v>2697.4100723131996</v>
      </c>
    </row>
    <row r="31" spans="1:5" x14ac:dyDescent="0.25">
      <c r="A31" s="1" t="s">
        <v>0</v>
      </c>
      <c r="B31" s="1" t="s">
        <v>30</v>
      </c>
      <c r="C31" s="2">
        <v>7045</v>
      </c>
      <c r="D31" s="2">
        <v>7045</v>
      </c>
      <c r="E31" s="2">
        <f t="shared" si="0"/>
        <v>0</v>
      </c>
    </row>
    <row r="32" spans="1:5" x14ac:dyDescent="0.25">
      <c r="A32" s="1" t="s">
        <v>0</v>
      </c>
      <c r="B32" s="1" t="s">
        <v>31</v>
      </c>
      <c r="C32" s="2">
        <v>36457738.799999997</v>
      </c>
      <c r="D32" s="2">
        <v>36353535.509517401</v>
      </c>
      <c r="E32" s="2">
        <f t="shared" si="0"/>
        <v>104203.29048259556</v>
      </c>
    </row>
    <row r="33" spans="1:5" x14ac:dyDescent="0.25">
      <c r="A33" s="1" t="s">
        <v>0</v>
      </c>
      <c r="B33" s="1" t="s">
        <v>32</v>
      </c>
      <c r="C33" s="2">
        <v>25862295.199999999</v>
      </c>
      <c r="D33" s="2">
        <v>13692393.007724101</v>
      </c>
      <c r="E33" s="2">
        <f t="shared" si="0"/>
        <v>12169902.192275899</v>
      </c>
    </row>
    <row r="34" spans="1:5" x14ac:dyDescent="0.25">
      <c r="A34" s="1" t="s">
        <v>0</v>
      </c>
      <c r="B34" s="1" t="s">
        <v>33</v>
      </c>
      <c r="C34" s="2">
        <v>849708.58</v>
      </c>
      <c r="D34" s="2">
        <v>756933.33988727594</v>
      </c>
      <c r="E34" s="2">
        <f t="shared" si="0"/>
        <v>92775.240112724015</v>
      </c>
    </row>
    <row r="35" spans="1:5" x14ac:dyDescent="0.25">
      <c r="A35" s="1" t="s">
        <v>0</v>
      </c>
      <c r="B35" s="1" t="s">
        <v>34</v>
      </c>
      <c r="C35" s="2">
        <v>3070425.18</v>
      </c>
      <c r="D35" s="2">
        <v>2598973.9178433898</v>
      </c>
      <c r="E35" s="2">
        <f t="shared" si="0"/>
        <v>471451.26215661038</v>
      </c>
    </row>
    <row r="36" spans="1:5" x14ac:dyDescent="0.25">
      <c r="A36" s="1" t="s">
        <v>0</v>
      </c>
      <c r="B36" s="1" t="s">
        <v>35</v>
      </c>
      <c r="C36" s="2">
        <v>1483949.67</v>
      </c>
      <c r="D36" s="2">
        <v>667437.77655019297</v>
      </c>
      <c r="E36" s="2">
        <f t="shared" si="0"/>
        <v>816511.89344980696</v>
      </c>
    </row>
    <row r="37" spans="1:5" x14ac:dyDescent="0.25">
      <c r="A37" s="1" t="s">
        <v>0</v>
      </c>
      <c r="B37" s="1" t="s">
        <v>36</v>
      </c>
      <c r="C37" s="2">
        <v>4715974.55</v>
      </c>
      <c r="D37" s="2">
        <v>2677907.6591695398</v>
      </c>
      <c r="E37" s="2">
        <f t="shared" si="0"/>
        <v>2038066.89083046</v>
      </c>
    </row>
    <row r="38" spans="1:5" x14ac:dyDescent="0.25">
      <c r="A38" s="1" t="s">
        <v>0</v>
      </c>
      <c r="B38" s="1" t="s">
        <v>37</v>
      </c>
      <c r="C38" s="2">
        <v>43651735.369999997</v>
      </c>
      <c r="D38" s="2">
        <v>32382835.534166399</v>
      </c>
      <c r="E38" s="2">
        <f t="shared" si="0"/>
        <v>11268899.835833598</v>
      </c>
    </row>
    <row r="39" spans="1:5" x14ac:dyDescent="0.25">
      <c r="A39" s="1" t="s">
        <v>0</v>
      </c>
      <c r="B39" s="1" t="s">
        <v>38</v>
      </c>
      <c r="C39" s="2">
        <v>1460680.99</v>
      </c>
      <c r="D39" s="2">
        <v>934997.34214278602</v>
      </c>
      <c r="E39" s="2">
        <f t="shared" si="0"/>
        <v>525683.64785721397</v>
      </c>
    </row>
    <row r="40" spans="1:5" x14ac:dyDescent="0.25">
      <c r="A40" s="1" t="s">
        <v>0</v>
      </c>
      <c r="B40" s="1" t="s">
        <v>39</v>
      </c>
      <c r="C40" s="2">
        <v>30207882.399999999</v>
      </c>
      <c r="D40" s="2">
        <v>30207882.399999999</v>
      </c>
      <c r="E40" s="2">
        <f t="shared" si="0"/>
        <v>0</v>
      </c>
    </row>
    <row r="41" spans="1:5" x14ac:dyDescent="0.25">
      <c r="A41" s="1" t="s">
        <v>0</v>
      </c>
      <c r="B41" s="1" t="s">
        <v>40</v>
      </c>
      <c r="C41" s="2">
        <v>445473.53</v>
      </c>
      <c r="D41" s="2">
        <v>445473.53</v>
      </c>
      <c r="E41" s="2">
        <f t="shared" si="0"/>
        <v>0</v>
      </c>
    </row>
    <row r="42" spans="1:5" x14ac:dyDescent="0.25">
      <c r="A42" s="1" t="s">
        <v>0</v>
      </c>
      <c r="B42" s="1" t="s">
        <v>41</v>
      </c>
      <c r="C42" s="2">
        <v>290753.78999999998</v>
      </c>
      <c r="D42" s="2">
        <v>290753.78999999998</v>
      </c>
      <c r="E42" s="2">
        <f t="shared" si="0"/>
        <v>0</v>
      </c>
    </row>
    <row r="43" spans="1:5" x14ac:dyDescent="0.25">
      <c r="A43" s="1" t="s">
        <v>0</v>
      </c>
      <c r="B43" s="1" t="s">
        <v>42</v>
      </c>
      <c r="C43" s="2">
        <v>12337938.630000001</v>
      </c>
      <c r="D43" s="2">
        <v>0</v>
      </c>
      <c r="E43" s="2">
        <f t="shared" si="0"/>
        <v>12337938.630000001</v>
      </c>
    </row>
    <row r="44" spans="1:5" x14ac:dyDescent="0.25">
      <c r="A44" s="1" t="s">
        <v>0</v>
      </c>
      <c r="B44" s="1" t="s">
        <v>43</v>
      </c>
      <c r="C44" s="2">
        <v>7436735.1200000001</v>
      </c>
      <c r="D44" s="2">
        <v>0</v>
      </c>
      <c r="E44" s="2">
        <f t="shared" si="0"/>
        <v>7436735.1200000001</v>
      </c>
    </row>
    <row r="45" spans="1:5" x14ac:dyDescent="0.25">
      <c r="A45" s="1" t="s">
        <v>0</v>
      </c>
      <c r="B45" s="1" t="s">
        <v>44</v>
      </c>
      <c r="C45" s="2">
        <v>8891215.4000000004</v>
      </c>
      <c r="D45" s="2">
        <v>0</v>
      </c>
      <c r="E45" s="2">
        <f t="shared" si="0"/>
        <v>8891215.4000000004</v>
      </c>
    </row>
    <row r="46" spans="1:5" x14ac:dyDescent="0.25">
      <c r="A46" s="1" t="s">
        <v>0</v>
      </c>
      <c r="B46" s="1" t="s">
        <v>45</v>
      </c>
      <c r="C46" s="2">
        <v>1418196.76</v>
      </c>
      <c r="D46" s="2">
        <v>-561.52400773780005</v>
      </c>
      <c r="E46" s="2">
        <f t="shared" si="0"/>
        <v>1418758.2840077379</v>
      </c>
    </row>
    <row r="47" spans="1:5" x14ac:dyDescent="0.25">
      <c r="A47" s="1" t="s">
        <v>0</v>
      </c>
      <c r="B47" s="1" t="s">
        <v>46</v>
      </c>
      <c r="C47" s="2">
        <v>3073005.72</v>
      </c>
      <c r="D47" s="2">
        <v>0</v>
      </c>
      <c r="E47" s="2">
        <f t="shared" si="0"/>
        <v>3073005.72</v>
      </c>
    </row>
    <row r="48" spans="1:5" x14ac:dyDescent="0.25">
      <c r="A48" s="1" t="s">
        <v>0</v>
      </c>
      <c r="B48" s="1" t="s">
        <v>47</v>
      </c>
      <c r="C48" s="2">
        <v>354534.29</v>
      </c>
      <c r="D48" s="2">
        <v>100407.23032680601</v>
      </c>
      <c r="E48" s="2">
        <f t="shared" si="0"/>
        <v>254127.05967319396</v>
      </c>
    </row>
    <row r="49" spans="1:5" x14ac:dyDescent="0.25">
      <c r="A49" s="1" t="s">
        <v>0</v>
      </c>
      <c r="B49" s="1" t="s">
        <v>48</v>
      </c>
      <c r="C49" s="2">
        <v>137826285</v>
      </c>
      <c r="D49" s="2">
        <v>72496100.248428807</v>
      </c>
      <c r="E49" s="2">
        <f t="shared" si="0"/>
        <v>65330184.751571193</v>
      </c>
    </row>
    <row r="50" spans="1:5" x14ac:dyDescent="0.25">
      <c r="A50" s="1" t="s">
        <v>0</v>
      </c>
      <c r="B50" s="1" t="s">
        <v>49</v>
      </c>
      <c r="C50" s="2">
        <v>181020365.03</v>
      </c>
      <c r="D50" s="2">
        <v>110272952.228175</v>
      </c>
      <c r="E50" s="2">
        <f t="shared" si="0"/>
        <v>70747412.801825002</v>
      </c>
    </row>
    <row r="51" spans="1:5" x14ac:dyDescent="0.25">
      <c r="A51" s="1" t="s">
        <v>0</v>
      </c>
      <c r="B51" s="1" t="s">
        <v>50</v>
      </c>
      <c r="C51" s="2">
        <v>27316662.18</v>
      </c>
      <c r="D51" s="2">
        <v>10562234.592808699</v>
      </c>
      <c r="E51" s="2">
        <f t="shared" si="0"/>
        <v>16754427.5871913</v>
      </c>
    </row>
    <row r="52" spans="1:5" x14ac:dyDescent="0.25">
      <c r="A52" s="1" t="s">
        <v>0</v>
      </c>
      <c r="B52" s="1" t="s">
        <v>51</v>
      </c>
      <c r="C52" s="2">
        <v>353680.71</v>
      </c>
      <c r="D52" s="2">
        <v>127037.81941673</v>
      </c>
      <c r="E52" s="2">
        <f t="shared" si="0"/>
        <v>226642.89058327003</v>
      </c>
    </row>
    <row r="53" spans="1:5" x14ac:dyDescent="0.25">
      <c r="A53" s="1" t="s">
        <v>0</v>
      </c>
      <c r="B53" s="1" t="s">
        <v>52</v>
      </c>
      <c r="C53" s="2">
        <v>5730980.9900000002</v>
      </c>
      <c r="D53" s="2">
        <v>862264.09476864105</v>
      </c>
      <c r="E53" s="2">
        <f t="shared" si="0"/>
        <v>4868716.8952313587</v>
      </c>
    </row>
    <row r="54" spans="1:5" x14ac:dyDescent="0.25">
      <c r="A54" s="1" t="s">
        <v>0</v>
      </c>
      <c r="B54" s="1" t="s">
        <v>53</v>
      </c>
      <c r="C54" s="2">
        <v>102592.34</v>
      </c>
      <c r="D54" s="2">
        <v>32881.000021514003</v>
      </c>
      <c r="E54" s="2">
        <f t="shared" si="0"/>
        <v>69711.339978485994</v>
      </c>
    </row>
    <row r="55" spans="1:5" x14ac:dyDescent="0.25">
      <c r="A55" s="1" t="s">
        <v>0</v>
      </c>
      <c r="B55" s="1" t="s">
        <v>54</v>
      </c>
      <c r="C55" s="2">
        <v>28669567.379999999</v>
      </c>
      <c r="D55" s="2">
        <v>10366554.949902199</v>
      </c>
      <c r="E55" s="2">
        <f t="shared" si="0"/>
        <v>18303012.4300978</v>
      </c>
    </row>
    <row r="56" spans="1:5" x14ac:dyDescent="0.25">
      <c r="A56" s="1" t="s">
        <v>0</v>
      </c>
      <c r="B56" s="1" t="s">
        <v>55</v>
      </c>
      <c r="C56" s="2">
        <v>4253181.07</v>
      </c>
      <c r="D56" s="2">
        <v>2028804.7529331499</v>
      </c>
      <c r="E56" s="2">
        <f t="shared" si="0"/>
        <v>2224376.3170668501</v>
      </c>
    </row>
    <row r="57" spans="1:5" x14ac:dyDescent="0.25">
      <c r="A57" s="1" t="s">
        <v>0</v>
      </c>
      <c r="B57" s="1" t="s">
        <v>56</v>
      </c>
      <c r="C57" s="2">
        <v>345979.92</v>
      </c>
      <c r="D57" s="2">
        <v>237000.08948532</v>
      </c>
      <c r="E57" s="2">
        <f t="shared" si="0"/>
        <v>108979.83051467998</v>
      </c>
    </row>
    <row r="58" spans="1:5" x14ac:dyDescent="0.25">
      <c r="A58" s="1" t="s">
        <v>0</v>
      </c>
      <c r="B58" s="1" t="s">
        <v>57</v>
      </c>
      <c r="C58" s="2">
        <v>380850578.49000001</v>
      </c>
      <c r="D58" s="2">
        <v>157669811.253212</v>
      </c>
      <c r="E58" s="2">
        <f t="shared" si="0"/>
        <v>223180767.236788</v>
      </c>
    </row>
    <row r="59" spans="1:5" x14ac:dyDescent="0.25">
      <c r="A59" s="1" t="s">
        <v>0</v>
      </c>
      <c r="B59" s="1" t="s">
        <v>58</v>
      </c>
      <c r="C59" s="2">
        <v>1003434942.4299999</v>
      </c>
      <c r="D59" s="2">
        <v>394279698.43675101</v>
      </c>
      <c r="E59" s="2">
        <f t="shared" si="0"/>
        <v>609155243.99324894</v>
      </c>
    </row>
    <row r="60" spans="1:5" x14ac:dyDescent="0.25">
      <c r="A60" s="1" t="s">
        <v>0</v>
      </c>
      <c r="B60" s="1" t="s">
        <v>59</v>
      </c>
      <c r="C60" s="2">
        <v>270817.5</v>
      </c>
      <c r="D60" s="2">
        <v>181799.200520357</v>
      </c>
      <c r="E60" s="2">
        <f t="shared" si="0"/>
        <v>89018.299479642999</v>
      </c>
    </row>
    <row r="61" spans="1:5" x14ac:dyDescent="0.25">
      <c r="A61" s="1" t="s">
        <v>0</v>
      </c>
      <c r="B61" s="1" t="s">
        <v>60</v>
      </c>
      <c r="C61" s="2">
        <v>98381470.790000007</v>
      </c>
      <c r="D61" s="2">
        <v>31407090.693995401</v>
      </c>
      <c r="E61" s="2">
        <f t="shared" si="0"/>
        <v>66974380.096004605</v>
      </c>
    </row>
    <row r="62" spans="1:5" x14ac:dyDescent="0.25">
      <c r="A62" s="1" t="s">
        <v>0</v>
      </c>
      <c r="B62" s="1" t="s">
        <v>61</v>
      </c>
      <c r="C62" s="2">
        <v>102478.71</v>
      </c>
      <c r="D62" s="2">
        <v>88673.149945174097</v>
      </c>
      <c r="E62" s="2">
        <f t="shared" si="0"/>
        <v>13805.56005482591</v>
      </c>
    </row>
    <row r="63" spans="1:5" x14ac:dyDescent="0.25">
      <c r="A63" s="1" t="s">
        <v>0</v>
      </c>
      <c r="B63" s="1" t="s">
        <v>62</v>
      </c>
      <c r="C63" s="2">
        <v>93016.58</v>
      </c>
      <c r="D63" s="2">
        <v>93016.58</v>
      </c>
      <c r="E63" s="2">
        <f t="shared" si="0"/>
        <v>0</v>
      </c>
    </row>
    <row r="64" spans="1:5" x14ac:dyDescent="0.25">
      <c r="A64" s="1" t="s">
        <v>0</v>
      </c>
      <c r="B64" s="1" t="s">
        <v>63</v>
      </c>
      <c r="C64" s="2">
        <v>3924692.69</v>
      </c>
      <c r="D64" s="2">
        <v>949441.45334852603</v>
      </c>
      <c r="E64" s="2">
        <f t="shared" si="0"/>
        <v>2975251.2366514737</v>
      </c>
    </row>
    <row r="65" spans="1:5" x14ac:dyDescent="0.25">
      <c r="A65" s="1" t="s">
        <v>0</v>
      </c>
      <c r="B65" s="1" t="s">
        <v>64</v>
      </c>
      <c r="C65" s="2">
        <v>1006497.86</v>
      </c>
      <c r="D65" s="2">
        <v>530798.46034955594</v>
      </c>
      <c r="E65" s="2">
        <f t="shared" si="0"/>
        <v>475699.39965044404</v>
      </c>
    </row>
    <row r="66" spans="1:5" x14ac:dyDescent="0.25">
      <c r="A66" s="1" t="s">
        <v>0</v>
      </c>
      <c r="B66" s="1" t="s">
        <v>65</v>
      </c>
      <c r="C66" s="2">
        <v>22796505.469999999</v>
      </c>
      <c r="D66" s="2">
        <v>7644449.3295665001</v>
      </c>
      <c r="E66" s="2">
        <f t="shared" si="0"/>
        <v>15152056.140433498</v>
      </c>
    </row>
    <row r="67" spans="1:5" x14ac:dyDescent="0.25">
      <c r="A67" s="1" t="s">
        <v>0</v>
      </c>
      <c r="B67" s="1" t="s">
        <v>66</v>
      </c>
      <c r="C67" s="2">
        <v>184009354.72999999</v>
      </c>
      <c r="D67" s="2">
        <v>79595767.328955397</v>
      </c>
      <c r="E67" s="2">
        <f t="shared" ref="E67:E91" si="1">C67-D67</f>
        <v>104413587.40104459</v>
      </c>
    </row>
    <row r="68" spans="1:5" x14ac:dyDescent="0.25">
      <c r="A68" s="1" t="s">
        <v>0</v>
      </c>
      <c r="B68" s="1" t="s">
        <v>67</v>
      </c>
      <c r="C68" s="2">
        <v>6816866.3300000001</v>
      </c>
      <c r="D68" s="2">
        <v>2655674.61027567</v>
      </c>
      <c r="E68" s="2">
        <f t="shared" si="1"/>
        <v>4161191.7197243301</v>
      </c>
    </row>
    <row r="69" spans="1:5" x14ac:dyDescent="0.25">
      <c r="A69" s="1" t="s">
        <v>0</v>
      </c>
      <c r="B69" s="1" t="s">
        <v>68</v>
      </c>
      <c r="C69" s="2">
        <v>1507974.56</v>
      </c>
      <c r="D69" s="2">
        <v>585791.33786024095</v>
      </c>
      <c r="E69" s="2">
        <f t="shared" si="1"/>
        <v>922183.22213975911</v>
      </c>
    </row>
    <row r="70" spans="1:5" x14ac:dyDescent="0.25">
      <c r="A70" s="1" t="s">
        <v>0</v>
      </c>
      <c r="B70" s="1" t="s">
        <v>69</v>
      </c>
      <c r="C70" s="2">
        <v>305860.08</v>
      </c>
      <c r="D70" s="2">
        <v>186609.54131792599</v>
      </c>
      <c r="E70" s="2">
        <f t="shared" si="1"/>
        <v>119250.53868207402</v>
      </c>
    </row>
    <row r="71" spans="1:5" x14ac:dyDescent="0.25">
      <c r="A71" s="1" t="s">
        <v>0</v>
      </c>
      <c r="B71" s="1" t="s">
        <v>70</v>
      </c>
      <c r="C71" s="2">
        <v>77393307.510000005</v>
      </c>
      <c r="D71" s="2">
        <v>18037958.2407609</v>
      </c>
      <c r="E71" s="2">
        <f t="shared" si="1"/>
        <v>59355349.269239105</v>
      </c>
    </row>
    <row r="72" spans="1:5" x14ac:dyDescent="0.25">
      <c r="A72" s="1" t="s">
        <v>0</v>
      </c>
      <c r="B72" s="1" t="s">
        <v>71</v>
      </c>
      <c r="C72" s="2">
        <v>294095718.18000001</v>
      </c>
      <c r="D72" s="2">
        <v>168607174.547151</v>
      </c>
      <c r="E72" s="2">
        <f t="shared" si="1"/>
        <v>125488543.63284901</v>
      </c>
    </row>
    <row r="73" spans="1:5" x14ac:dyDescent="0.25">
      <c r="A73" s="1" t="s">
        <v>0</v>
      </c>
      <c r="B73" s="1" t="s">
        <v>72</v>
      </c>
      <c r="C73" s="2">
        <v>18174559.989999998</v>
      </c>
      <c r="D73" s="2">
        <v>10273692.7455773</v>
      </c>
      <c r="E73" s="2">
        <f t="shared" si="1"/>
        <v>7900867.2444226984</v>
      </c>
    </row>
    <row r="74" spans="1:5" x14ac:dyDescent="0.25">
      <c r="A74" s="1" t="s">
        <v>0</v>
      </c>
      <c r="B74" s="1" t="s">
        <v>73</v>
      </c>
      <c r="C74" s="2">
        <v>17260445.010000002</v>
      </c>
      <c r="D74" s="2">
        <v>8697326.0399949308</v>
      </c>
      <c r="E74" s="2">
        <f t="shared" si="1"/>
        <v>8563118.9700050708</v>
      </c>
    </row>
    <row r="75" spans="1:5" x14ac:dyDescent="0.25">
      <c r="A75" s="1" t="s">
        <v>0</v>
      </c>
      <c r="B75" s="1" t="s">
        <v>74</v>
      </c>
      <c r="C75" s="2">
        <v>368589.17</v>
      </c>
      <c r="D75" s="2">
        <v>199446.05837676401</v>
      </c>
      <c r="E75" s="2">
        <f t="shared" si="1"/>
        <v>169143.11162323598</v>
      </c>
    </row>
    <row r="76" spans="1:5" x14ac:dyDescent="0.25">
      <c r="A76" s="1" t="s">
        <v>0</v>
      </c>
      <c r="B76" s="1" t="s">
        <v>75</v>
      </c>
      <c r="C76" s="2">
        <v>9423484.3200000003</v>
      </c>
      <c r="D76" s="2">
        <v>4473971.0048712101</v>
      </c>
      <c r="E76" s="2">
        <f t="shared" si="1"/>
        <v>4949513.3151287902</v>
      </c>
    </row>
    <row r="77" spans="1:5" x14ac:dyDescent="0.25">
      <c r="A77" s="1" t="s">
        <v>0</v>
      </c>
      <c r="B77" s="1" t="s">
        <v>76</v>
      </c>
      <c r="C77" s="2">
        <v>23037279.620000001</v>
      </c>
      <c r="D77" s="2">
        <v>23037279.620000001</v>
      </c>
      <c r="E77" s="2">
        <f t="shared" si="1"/>
        <v>0</v>
      </c>
    </row>
    <row r="78" spans="1:5" x14ac:dyDescent="0.25">
      <c r="A78" s="1" t="s">
        <v>0</v>
      </c>
      <c r="B78" s="1" t="s">
        <v>77</v>
      </c>
      <c r="C78" s="2">
        <v>1529888.8</v>
      </c>
      <c r="D78" s="2">
        <v>136735.375869774</v>
      </c>
      <c r="E78" s="2">
        <f t="shared" si="1"/>
        <v>1393153.424130226</v>
      </c>
    </row>
    <row r="79" spans="1:5" x14ac:dyDescent="0.25">
      <c r="A79" s="1" t="s">
        <v>0</v>
      </c>
      <c r="B79" s="1" t="s">
        <v>78</v>
      </c>
      <c r="C79" s="2">
        <v>2264180.77</v>
      </c>
      <c r="D79" s="2">
        <v>737263.129559019</v>
      </c>
      <c r="E79" s="2">
        <f t="shared" si="1"/>
        <v>1526917.6404409809</v>
      </c>
    </row>
    <row r="80" spans="1:5" x14ac:dyDescent="0.25">
      <c r="A80" s="1" t="s">
        <v>0</v>
      </c>
      <c r="B80" s="1" t="s">
        <v>79</v>
      </c>
      <c r="C80" s="2">
        <v>91929.11</v>
      </c>
      <c r="D80" s="2">
        <v>91929.11</v>
      </c>
      <c r="E80" s="2">
        <f t="shared" si="1"/>
        <v>0</v>
      </c>
    </row>
    <row r="81" spans="1:5" x14ac:dyDescent="0.25">
      <c r="A81" s="1" t="s">
        <v>0</v>
      </c>
      <c r="B81" s="1" t="s">
        <v>80</v>
      </c>
      <c r="C81" s="2">
        <v>17328.96</v>
      </c>
      <c r="D81" s="2">
        <v>2505.4799552640002</v>
      </c>
      <c r="E81" s="2">
        <f t="shared" si="1"/>
        <v>14823.480044735999</v>
      </c>
    </row>
    <row r="82" spans="1:5" x14ac:dyDescent="0.25">
      <c r="A82" s="1" t="s">
        <v>0</v>
      </c>
      <c r="B82" s="1" t="s">
        <v>81</v>
      </c>
      <c r="C82" s="2">
        <v>7823197.71</v>
      </c>
      <c r="D82" s="2">
        <v>7492892.5392430099</v>
      </c>
      <c r="E82" s="2">
        <f t="shared" si="1"/>
        <v>330305.17075699009</v>
      </c>
    </row>
    <row r="83" spans="1:5" x14ac:dyDescent="0.25">
      <c r="A83" s="1" t="s">
        <v>0</v>
      </c>
      <c r="B83" s="1" t="s">
        <v>82</v>
      </c>
      <c r="C83" s="2">
        <v>7973721.1699999999</v>
      </c>
      <c r="D83" s="2">
        <v>3518709.3576387898</v>
      </c>
      <c r="E83" s="2">
        <f t="shared" si="1"/>
        <v>4455011.8123612106</v>
      </c>
    </row>
    <row r="84" spans="1:5" x14ac:dyDescent="0.25">
      <c r="A84" s="1" t="s">
        <v>0</v>
      </c>
      <c r="B84" s="1" t="s">
        <v>83</v>
      </c>
      <c r="C84" s="2">
        <v>25845.79</v>
      </c>
      <c r="D84" s="2">
        <v>12605.509958775199</v>
      </c>
      <c r="E84" s="2">
        <f t="shared" si="1"/>
        <v>13240.280041224802</v>
      </c>
    </row>
    <row r="85" spans="1:5" x14ac:dyDescent="0.25">
      <c r="A85" s="1" t="s">
        <v>0</v>
      </c>
      <c r="B85" s="1" t="s">
        <v>84</v>
      </c>
      <c r="C85" s="2">
        <v>3867341.85</v>
      </c>
      <c r="D85" s="2">
        <v>2597710.1070416798</v>
      </c>
      <c r="E85" s="2">
        <f t="shared" si="1"/>
        <v>1269631.7429583203</v>
      </c>
    </row>
    <row r="86" spans="1:5" x14ac:dyDescent="0.25">
      <c r="A86" s="1" t="s">
        <v>0</v>
      </c>
      <c r="B86" s="1" t="s">
        <v>85</v>
      </c>
      <c r="C86" s="2">
        <v>1362624.46</v>
      </c>
      <c r="D86" s="2">
        <v>616070.87884619203</v>
      </c>
      <c r="E86" s="2">
        <f t="shared" si="1"/>
        <v>746553.58115380793</v>
      </c>
    </row>
    <row r="87" spans="1:5" x14ac:dyDescent="0.25">
      <c r="A87" s="1" t="s">
        <v>0</v>
      </c>
      <c r="B87" s="1" t="s">
        <v>86</v>
      </c>
      <c r="C87" s="2">
        <v>1616971.62</v>
      </c>
      <c r="D87" s="2">
        <v>1256246.0401185099</v>
      </c>
      <c r="E87" s="2">
        <f t="shared" si="1"/>
        <v>360725.57988149021</v>
      </c>
    </row>
    <row r="88" spans="1:5" x14ac:dyDescent="0.25">
      <c r="A88" s="1" t="s">
        <v>0</v>
      </c>
      <c r="B88" s="1" t="s">
        <v>87</v>
      </c>
      <c r="C88" s="2">
        <v>23922877.620000001</v>
      </c>
      <c r="D88" s="2">
        <v>15996936.2692196</v>
      </c>
      <c r="E88" s="2">
        <f t="shared" si="1"/>
        <v>7925941.3507804014</v>
      </c>
    </row>
    <row r="89" spans="1:5" x14ac:dyDescent="0.25">
      <c r="A89" s="1" t="s">
        <v>0</v>
      </c>
      <c r="B89" s="1" t="s">
        <v>88</v>
      </c>
      <c r="C89" s="2">
        <v>1130612.27</v>
      </c>
      <c r="D89" s="2">
        <v>893781.54249649995</v>
      </c>
      <c r="E89" s="2">
        <f t="shared" si="1"/>
        <v>236830.72750350006</v>
      </c>
    </row>
    <row r="90" spans="1:5" x14ac:dyDescent="0.25">
      <c r="A90" s="1" t="s">
        <v>0</v>
      </c>
      <c r="B90" s="1" t="s">
        <v>89</v>
      </c>
      <c r="C90" s="2">
        <v>18940880.640000001</v>
      </c>
      <c r="D90" s="2">
        <v>18940880.6397008</v>
      </c>
      <c r="E90" s="2">
        <f t="shared" si="1"/>
        <v>2.9920041561126709E-4</v>
      </c>
    </row>
    <row r="91" spans="1:5" x14ac:dyDescent="0.25">
      <c r="A91" s="1" t="s">
        <v>0</v>
      </c>
      <c r="B91" s="1" t="s">
        <v>90</v>
      </c>
      <c r="C91" s="2">
        <v>26527207.920000002</v>
      </c>
      <c r="D91" s="2">
        <v>14165123.122447601</v>
      </c>
      <c r="E91" s="2">
        <f t="shared" si="1"/>
        <v>12362084.797552401</v>
      </c>
    </row>
    <row r="92" spans="1:5" x14ac:dyDescent="0.25">
      <c r="B92" s="16" t="s">
        <v>164</v>
      </c>
      <c r="C92" s="3">
        <f>SUM(C2:C91)</f>
        <v>4496372191.2400017</v>
      </c>
      <c r="D92" s="3">
        <f>SUM(D2:D91)</f>
        <v>1983507250.2438881</v>
      </c>
      <c r="E92" s="3">
        <f>SUM(E2:E91)</f>
        <v>2512864940.9961119</v>
      </c>
    </row>
    <row r="93" spans="1:5" x14ac:dyDescent="0.25">
      <c r="B93" s="16" t="s">
        <v>91</v>
      </c>
      <c r="C93" s="4">
        <f>18112+3144422.58</f>
        <v>3162534.58</v>
      </c>
      <c r="D93" s="4">
        <v>124533782</v>
      </c>
      <c r="E93" s="2"/>
    </row>
    <row r="94" spans="1:5" x14ac:dyDescent="0.25">
      <c r="B94" s="16" t="s">
        <v>92</v>
      </c>
      <c r="C94" s="4"/>
      <c r="D94" s="4">
        <v>13685.16</v>
      </c>
      <c r="E94" s="2"/>
    </row>
    <row r="95" spans="1:5" x14ac:dyDescent="0.25">
      <c r="B95" s="15" t="s">
        <v>149</v>
      </c>
      <c r="C95" s="3">
        <f>C92-C93</f>
        <v>4493209656.6600018</v>
      </c>
      <c r="D95" s="3">
        <f>D92+D93-D94</f>
        <v>2108027347.0838881</v>
      </c>
      <c r="E95" s="3">
        <f t="shared" ref="E95" si="2">C95-D95</f>
        <v>2385182309.5761137</v>
      </c>
    </row>
    <row r="96" spans="1:5" x14ac:dyDescent="0.25">
      <c r="D96" s="4"/>
      <c r="E96" s="4"/>
    </row>
    <row r="97" spans="4:5" x14ac:dyDescent="0.25">
      <c r="D97" s="2"/>
      <c r="E97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1" topLeftCell="A2" activePane="bottomLeft" state="frozen"/>
      <selection pane="bottomLeft" activeCell="E24" sqref="E24"/>
    </sheetView>
  </sheetViews>
  <sheetFormatPr defaultColWidth="25" defaultRowHeight="15" x14ac:dyDescent="0.25"/>
  <cols>
    <col min="1" max="1" width="25" style="1"/>
    <col min="2" max="2" width="33.42578125" style="1" customWidth="1"/>
    <col min="3" max="3" width="18.85546875" style="1" customWidth="1"/>
    <col min="4" max="4" width="19.7109375" style="1" customWidth="1"/>
    <col min="5" max="16384" width="25" style="1"/>
  </cols>
  <sheetData>
    <row r="1" spans="1:6" x14ac:dyDescent="0.25">
      <c r="A1" s="13" t="s">
        <v>165</v>
      </c>
      <c r="B1" s="13" t="s">
        <v>166</v>
      </c>
      <c r="C1" s="14" t="s">
        <v>167</v>
      </c>
      <c r="D1" s="14" t="s">
        <v>168</v>
      </c>
      <c r="E1" s="14" t="s">
        <v>169</v>
      </c>
    </row>
    <row r="2" spans="1:6" x14ac:dyDescent="0.25">
      <c r="A2" s="1" t="s">
        <v>150</v>
      </c>
      <c r="B2" s="1" t="s">
        <v>151</v>
      </c>
      <c r="C2" s="2">
        <v>1921771.99</v>
      </c>
      <c r="D2" s="2">
        <v>965486.202442348</v>
      </c>
      <c r="E2" s="2">
        <f>C2-D2</f>
        <v>956285.78755765199</v>
      </c>
    </row>
    <row r="3" spans="1:6" x14ac:dyDescent="0.25">
      <c r="A3" s="1" t="s">
        <v>150</v>
      </c>
      <c r="B3" s="1" t="s">
        <v>152</v>
      </c>
      <c r="C3" s="2">
        <v>24536405.370000001</v>
      </c>
      <c r="D3" s="2">
        <v>9646383.7053352799</v>
      </c>
      <c r="E3" s="2">
        <f t="shared" ref="E3:E14" si="0">C3-D3</f>
        <v>14890021.664664721</v>
      </c>
    </row>
    <row r="4" spans="1:6" x14ac:dyDescent="0.25">
      <c r="A4" s="1" t="s">
        <v>150</v>
      </c>
      <c r="B4" s="1" t="s">
        <v>153</v>
      </c>
      <c r="C4" s="2">
        <v>6510694.4299999997</v>
      </c>
      <c r="D4" s="2">
        <v>2846091.39541825</v>
      </c>
      <c r="E4" s="2">
        <f t="shared" si="0"/>
        <v>3664603.0345817497</v>
      </c>
    </row>
    <row r="5" spans="1:6" x14ac:dyDescent="0.25">
      <c r="A5" s="1" t="s">
        <v>150</v>
      </c>
      <c r="B5" s="1" t="s">
        <v>154</v>
      </c>
      <c r="C5" s="2">
        <v>11657390.33</v>
      </c>
      <c r="D5" s="2">
        <v>6059474.5706279101</v>
      </c>
      <c r="E5" s="2">
        <f t="shared" si="0"/>
        <v>5597915.75937209</v>
      </c>
    </row>
    <row r="6" spans="1:6" x14ac:dyDescent="0.25">
      <c r="A6" s="1" t="s">
        <v>150</v>
      </c>
      <c r="B6" s="1" t="s">
        <v>155</v>
      </c>
      <c r="C6" s="2">
        <v>1811376.41</v>
      </c>
      <c r="D6" s="2">
        <v>744685.48</v>
      </c>
      <c r="E6" s="2">
        <f t="shared" si="0"/>
        <v>1066690.93</v>
      </c>
    </row>
    <row r="7" spans="1:6" x14ac:dyDescent="0.25">
      <c r="A7" s="1" t="s">
        <v>150</v>
      </c>
      <c r="B7" s="1" t="s">
        <v>156</v>
      </c>
      <c r="C7" s="2">
        <v>607859.99</v>
      </c>
      <c r="D7" s="2">
        <v>524726.48015946394</v>
      </c>
      <c r="E7" s="2">
        <f t="shared" si="0"/>
        <v>83133.509840536048</v>
      </c>
    </row>
    <row r="8" spans="1:6" x14ac:dyDescent="0.25">
      <c r="A8" s="1" t="s">
        <v>150</v>
      </c>
      <c r="B8" s="1" t="s">
        <v>157</v>
      </c>
      <c r="C8" s="2">
        <v>322130.09999999998</v>
      </c>
      <c r="D8" s="2">
        <v>322130.09999999998</v>
      </c>
      <c r="E8" s="2">
        <f t="shared" si="0"/>
        <v>0</v>
      </c>
    </row>
    <row r="9" spans="1:6" x14ac:dyDescent="0.25">
      <c r="A9" s="1" t="s">
        <v>150</v>
      </c>
      <c r="B9" s="1" t="s">
        <v>158</v>
      </c>
      <c r="C9" s="2">
        <v>3050776.42</v>
      </c>
      <c r="D9" s="2">
        <v>0</v>
      </c>
      <c r="E9" s="2">
        <f t="shared" si="0"/>
        <v>3050776.42</v>
      </c>
    </row>
    <row r="10" spans="1:6" x14ac:dyDescent="0.25">
      <c r="A10" s="1" t="s">
        <v>150</v>
      </c>
      <c r="B10" s="1" t="s">
        <v>159</v>
      </c>
      <c r="C10" s="2">
        <v>7650979.8099999996</v>
      </c>
      <c r="D10" s="2">
        <v>4085530.79694791</v>
      </c>
      <c r="E10" s="2">
        <f t="shared" si="0"/>
        <v>3565449.0130520896</v>
      </c>
    </row>
    <row r="11" spans="1:6" x14ac:dyDescent="0.25">
      <c r="A11" s="1" t="s">
        <v>150</v>
      </c>
      <c r="B11" s="1" t="s">
        <v>160</v>
      </c>
      <c r="C11" s="2">
        <v>25313.72</v>
      </c>
      <c r="D11" s="2">
        <v>14504.589984652301</v>
      </c>
      <c r="E11" s="2">
        <f t="shared" si="0"/>
        <v>10809.1300153477</v>
      </c>
    </row>
    <row r="12" spans="1:6" x14ac:dyDescent="0.25">
      <c r="A12" s="1" t="s">
        <v>150</v>
      </c>
      <c r="B12" s="1" t="s">
        <v>161</v>
      </c>
      <c r="C12" s="2">
        <v>20148.009999999998</v>
      </c>
      <c r="D12" s="2">
        <v>9673.8400064921007</v>
      </c>
      <c r="E12" s="2">
        <f t="shared" si="0"/>
        <v>10474.169993507898</v>
      </c>
    </row>
    <row r="13" spans="1:6" x14ac:dyDescent="0.25">
      <c r="A13" s="1" t="s">
        <v>150</v>
      </c>
      <c r="B13" s="1" t="s">
        <v>162</v>
      </c>
      <c r="C13" s="2">
        <v>46917</v>
      </c>
      <c r="D13" s="2">
        <v>39348.799963199999</v>
      </c>
      <c r="E13" s="2">
        <f t="shared" si="0"/>
        <v>7568.2000368000008</v>
      </c>
    </row>
    <row r="14" spans="1:6" x14ac:dyDescent="0.25">
      <c r="A14" s="1" t="s">
        <v>150</v>
      </c>
      <c r="B14" s="1" t="s">
        <v>163</v>
      </c>
      <c r="C14" s="2">
        <v>1264577.83</v>
      </c>
      <c r="D14" s="2">
        <v>295730.75043253601</v>
      </c>
      <c r="E14" s="2">
        <f t="shared" si="0"/>
        <v>968847.07956746407</v>
      </c>
    </row>
    <row r="15" spans="1:6" x14ac:dyDescent="0.25">
      <c r="B15" s="15" t="s">
        <v>164</v>
      </c>
      <c r="C15" s="3">
        <f>SUM(C2:C14)</f>
        <v>59426341.409999996</v>
      </c>
      <c r="D15" s="3">
        <f>SUM(D2:D14)</f>
        <v>25553766.711318046</v>
      </c>
      <c r="E15" s="3">
        <f>SUM(E2:E14)</f>
        <v>33872574.698681958</v>
      </c>
      <c r="F15" s="2"/>
    </row>
    <row r="16" spans="1:6" x14ac:dyDescent="0.25">
      <c r="E16" s="4"/>
    </row>
    <row r="17" spans="5:5" x14ac:dyDescent="0.25">
      <c r="E17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CDD4ACAC4DE40A125C05F6DA9DE69" ma:contentTypeVersion="2" ma:contentTypeDescription="Create a new document." ma:contentTypeScope="" ma:versionID="9173ff02b185d43010b03ae778ee90cf">
  <xsd:schema xmlns:xsd="http://www.w3.org/2001/XMLSchema" xmlns:xs="http://www.w3.org/2001/XMLSchema" xmlns:p="http://schemas.microsoft.com/office/2006/metadata/properties" xmlns:ns2="d3fbc18e-a438-4b9d-9a8c-b0520fb80ed2" xmlns:ns3="53dbc0f4-2d3d-44b3-9905-25b4807b1361" targetNamespace="http://schemas.microsoft.com/office/2006/metadata/properties" ma:root="true" ma:fieldsID="c975539c29cca0a8dc94e4d76999b5b8" ns2:_="" ns3:_="">
    <xsd:import namespace="d3fbc18e-a438-4b9d-9a8c-b0520fb80ed2"/>
    <xsd:import namespace="53dbc0f4-2d3d-44b3-9905-25b4807b1361"/>
    <xsd:element name="properties">
      <xsd:complexType>
        <xsd:sequence>
          <xsd:element name="documentManagement">
            <xsd:complexType>
              <xsd:all>
                <xsd:element ref="ns2:Solicitation_x0020__x0023_" minOccurs="0"/>
                <xsd:element ref="ns2:Solicitation_x0020_Title" minOccurs="0"/>
                <xsd:element ref="ns2:Commodity_x002f_Services_x0020_Description" minOccurs="0"/>
                <xsd:element ref="ns2:Document_x0020_Typ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bc18e-a438-4b9d-9a8c-b0520fb80ed2" elementFormDefault="qualified">
    <xsd:import namespace="http://schemas.microsoft.com/office/2006/documentManagement/types"/>
    <xsd:import namespace="http://schemas.microsoft.com/office/infopath/2007/PartnerControls"/>
    <xsd:element name="Solicitation_x0020__x0023_" ma:index="8" nillable="true" ma:displayName="Solicitation #" ma:internalName="Solicitation_x0020__x0023_">
      <xsd:simpleType>
        <xsd:restriction base="dms:Text">
          <xsd:maxLength value="255"/>
        </xsd:restriction>
      </xsd:simpleType>
    </xsd:element>
    <xsd:element name="Solicitation_x0020_Title" ma:index="9" nillable="true" ma:displayName="Solicitation Title" ma:internalName="Solicitation_x0020_Title">
      <xsd:simpleType>
        <xsd:restriction base="dms:Text">
          <xsd:maxLength value="255"/>
        </xsd:restriction>
      </xsd:simpleType>
    </xsd:element>
    <xsd:element name="Commodity_x002f_Services_x0020_Description" ma:index="10" nillable="true" ma:displayName="Commodity/Services Description" ma:internalName="Commodity_x002f_Services_x0020_Description">
      <xsd:simpleType>
        <xsd:restriction base="dms:Text">
          <xsd:maxLength value="255"/>
        </xsd:restriction>
      </xsd:simpleType>
    </xsd:element>
    <xsd:element name="Document_x0020_Type" ma:index="11" nillable="true" ma:displayName="Document Type" ma:description="DOCUMENT TYPE" ma:format="Dropdown" ma:internalName="Document_x0020_Type">
      <xsd:simpleType>
        <xsd:union memberTypes="dms:Text">
          <xsd:simpleType>
            <xsd:restriction base="dms:Choice">
              <xsd:enumeration value="ADDENDUM 1"/>
              <xsd:enumeration value="ADDENDUM 2"/>
              <xsd:enumeration value="ADDENDUM 3"/>
              <xsd:enumeration value="ADDENDUM 4"/>
              <xsd:enumeration value="ADDENDUM 5"/>
              <xsd:enumeration value="ADDENDUM 6"/>
              <xsd:enumeration value="ADDENDUM 7"/>
              <xsd:enumeration value="ADDENDUM 8"/>
              <xsd:enumeration value="ADDENDUM 9"/>
              <xsd:enumeration value="APPENDIX A"/>
              <xsd:enumeration value="APPENDIX B"/>
              <xsd:enumeration value="APPENDIX C OTHER BID DOCUMENTS"/>
              <xsd:enumeration value="APPENDIX D"/>
              <xsd:enumeration value="BAFO REQUEST"/>
              <xsd:enumeration value="BAFO RESPONSE"/>
              <xsd:enumeration value="BID FORM"/>
              <xsd:enumeration value="BID TAB"/>
              <xsd:enumeration value="BIDDER LIST"/>
              <xsd:enumeration value="BIDDER SUBMITTED BID FORM"/>
              <xsd:enumeration value="CONTRACT EXECUTED"/>
              <xsd:enumeration value="CONTRACT RISK ASSESSMENT"/>
              <xsd:enumeration value="COVER SHEET / MAILING LIST"/>
              <xsd:enumeration value="DISQUALIFICATION LETTER / EMAIL"/>
              <xsd:enumeration value="EVALUATION MATRIX"/>
              <xsd:enumeration value="EVALUTIONS FROM EVALUATORS"/>
              <xsd:enumeration value="EVALUATIONS FROM EVALUATORS BAFO"/>
              <xsd:enumeration value="EVALUATION PRESENTATIONS"/>
              <xsd:enumeration value="EVALUATION APPROVED BY MGR RD 1"/>
              <xsd:enumeration value="EVALUATION APPROVED BY MGR BAFO"/>
              <xsd:enumeration value="EVALUATION PRICING - HEAT MAP"/>
              <xsd:enumeration value="EVALUATION PRICING PURCHASING"/>
              <xsd:enumeration value="INITIAL RESPONSE"/>
              <xsd:enumeration value="INTENT TO AWARD / BID OPENING"/>
              <xsd:enumeration value="INCOMING BID EMAIL"/>
              <xsd:enumeration value="NDA EXECUTED"/>
              <xsd:enumeration value="OTHER DOCUMENTATION"/>
              <xsd:enumeration value="PREBID ATTENDEES LIST"/>
              <xsd:enumeration value="PRESENTATION NEGOTIATION AGENDA"/>
              <xsd:enumeration value="PROTEST FROM SUPPLIER"/>
              <xsd:enumeration value="PROTEST RESPONSE JEA TO SUPPLIER"/>
              <xsd:enumeration value="PUBLIC MEETING NOTICE"/>
              <xsd:enumeration value="PUBLIC CONCENSUS SCORING"/>
              <xsd:enumeration value="PURCHASING QUESTIONAIRE"/>
              <xsd:enumeration value="REFERENCE DOCUMENTATION - DO NOT POST"/>
              <xsd:enumeration value="REQUEST FOR INFORMATION"/>
              <xsd:enumeration value="RFI - SUPPLIER RESPONSE"/>
              <xsd:enumeration value="SOLICITATION"/>
              <xsd:enumeration value="SUPPLIER CLARIFICATION REQUEST"/>
              <xsd:enumeration value="SUPPLIER CLARIFICATION RESPONSE"/>
              <xsd:enumeration value="SUPPLIER BID WITHDRAWAL"/>
              <xsd:enumeration value="SUPPLIER PRESENTATION"/>
              <xsd:enumeration value="SUPPLIER NO BID LETTER"/>
              <xsd:enumeration value="VENDOR PERFORMANC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EV5DVUR6RRZR-2082741394-5458</_dlc_DocId>
    <_dlc_DocIdUrl xmlns="53dbc0f4-2d3d-44b3-9905-25b4807b1361">
      <Url>http://finance/supply/pba/_layouts/15/DocIdRedir.aspx?ID=EV5DVUR6RRZR-2082741394-5458</Url>
      <Description>EV5DVUR6RRZR-2082741394-5458</Description>
    </_dlc_DocIdUrl>
    <Document_x0020_Type xmlns="d3fbc18e-a438-4b9d-9a8c-b0520fb80ed2">APPENDIX C OTHER BID DOCUMENTS</Document_x0020_Type>
    <Solicitation_x0020_Title xmlns="d3fbc18e-a438-4b9d-9a8c-b0520fb80ed2">Depreciation Study Services</Solicitation_x0020_Title>
    <Commodity_x002f_Services_x0020_Description xmlns="d3fbc18e-a438-4b9d-9a8c-b0520fb80ed2">Accounting</Commodity_x002f_Services_x0020_Description>
    <Solicitation_x0020__x0023_ xmlns="d3fbc18e-a438-4b9d-9a8c-b0520fb80ed2">96845</Solicitation_x0020__x0023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FAEFED4-9F6C-4AC9-82CD-B8B7BC2F7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bc18e-a438-4b9d-9a8c-b0520fb80ed2"/>
    <ds:schemaRef ds:uri="53dbc0f4-2d3d-44b3-9905-25b4807b1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5D03F7-6042-4BC1-B94A-FB6ABADE2B2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3dbc0f4-2d3d-44b3-9905-25b4807b1361"/>
    <ds:schemaRef ds:uri="http://purl.org/dc/terms/"/>
    <ds:schemaRef ds:uri="d3fbc18e-a438-4b9d-9a8c-b0520fb80ed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7D65AEE-3F76-4E03-94C8-E7A06ED5537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4D0F3E-7A61-4551-80A5-9F9BEA7CFFE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ELECTRIC NBV Report</vt:lpstr>
      <vt:lpstr>WATER-SEWER NBV Report</vt:lpstr>
      <vt:lpstr>DES NBV Report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Study Services</dc:title>
  <dc:creator>JEA User</dc:creator>
  <cp:lastModifiedBy>JEA User</cp:lastModifiedBy>
  <dcterms:created xsi:type="dcterms:W3CDTF">2019-03-06T13:56:08Z</dcterms:created>
  <dcterms:modified xsi:type="dcterms:W3CDTF">2019-03-07T19:48:59Z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0x010100495CDD4ACAC4DE40A125C05F6DA9DE69</vt:lpwstr>
  </property>
  <property fmtid="{D5CDD505-2E9C-101B-9397-08002B2CF9AE}" pid="3" name="_dlc_DocIdItemGuid">
    <vt:lpwstr>eceac7f3-6c30-4dc4-a2fb-b3b9bf17ba6d</vt:lpwstr>
  </property>
</Properties>
</file>