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2285" windowHeight="5475"/>
  </bookViews>
  <sheets>
    <sheet name="Appendix B - Response_Workbook" sheetId="5" r:id="rId1"/>
  </sheets>
  <definedNames>
    <definedName name="_xlnm.Print_Area" localSheetId="0">'Appendix B - Response_Workbook'!$A$1:$J$39</definedName>
    <definedName name="_xlnm.Print_Titles" localSheetId="0">'Appendix B - Response_Workbook'!$4:$6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 l="1"/>
  <c r="J12" i="5"/>
  <c r="J13" i="5"/>
  <c r="J14" i="5"/>
  <c r="J15" i="5"/>
  <c r="J16" i="5"/>
  <c r="J17" i="5"/>
  <c r="J18" i="5"/>
  <c r="J19" i="5"/>
  <c r="J20" i="5"/>
  <c r="J10" i="5"/>
  <c r="J8" i="5" l="1"/>
  <c r="J9" i="5"/>
  <c r="J7" i="5"/>
  <c r="J22" i="5" s="1"/>
  <c r="E26" i="5" l="1"/>
  <c r="J26" i="5" s="1"/>
  <c r="J28" i="5" s="1"/>
  <c r="J32" i="5" s="1"/>
  <c r="J33" i="5"/>
</calcChain>
</file>

<file path=xl/sharedStrings.xml><?xml version="1.0" encoding="utf-8"?>
<sst xmlns="http://schemas.openxmlformats.org/spreadsheetml/2006/main" count="52" uniqueCount="48">
  <si>
    <t>Item No</t>
  </si>
  <si>
    <t>THIS AMOUNT WILL BE TRANSFERRED TO BID FORM:</t>
  </si>
  <si>
    <t>Bid Price Per Location</t>
  </si>
  <si>
    <t>&lt;&lt;Insert Company Name&gt;&gt;</t>
  </si>
  <si>
    <t>Description</t>
  </si>
  <si>
    <t xml:space="preserve">ANNUAL BID PRICE FOR CONTRACT </t>
  </si>
  <si>
    <t xml:space="preserve">TOTAL (3-YEAR) BID PRICE FOR CONTRACT </t>
  </si>
  <si>
    <t>Notes</t>
  </si>
  <si>
    <t>Four (4) color on side one, two (2) color on side two, 8.5 x 5.5 final size with bleed.</t>
  </si>
  <si>
    <t>Four (4) color on side one, two (2) color on side two, 8.5 x 5.5 final size with bleed</t>
  </si>
  <si>
    <t>Printing of JEA Specific Envelopes for Mail Purposes</t>
  </si>
  <si>
    <t>Sort, Merge, Print, Trim and Meter (if necessary) Post Cards on eighty (80) lb cover</t>
  </si>
  <si>
    <t>Sort, Merge, Print, Trim, and Meter (if necessary) Post Cards on eighty (80) lb cover</t>
  </si>
  <si>
    <t xml:space="preserve">Estimated Annual Quantity
</t>
  </si>
  <si>
    <t>Standard Unit Pricing</t>
  </si>
  <si>
    <t>Standard Delivery</t>
  </si>
  <si>
    <t>Type</t>
  </si>
  <si>
    <t>Total</t>
  </si>
  <si>
    <t>Amount Estimate</t>
  </si>
  <si>
    <t xml:space="preserve">Markup Percentage </t>
  </si>
  <si>
    <t>Standard Delivery Unit Prices</t>
  </si>
  <si>
    <t>Rush Delivery Markup</t>
  </si>
  <si>
    <t>RUSH DELIVERY MARKUP -  TOTAL PRICE</t>
  </si>
  <si>
    <t>STANDARD DELIVERY PRICING -  TOTAL PRICE</t>
  </si>
  <si>
    <t>• Printed on preprinted 8.5 x 11 Letterhead or Blank Stock.</t>
  </si>
  <si>
    <t>• Sheet one printed on special preprinted 8.5 x 11 letterhead or Blank Stock (Contains Customers Address). 
• Sheet (Two – Three) printed on 8.5 x 11 plain white stock.</t>
  </si>
  <si>
    <t xml:space="preserve">• Sheet one printed on special preprinted 8.5 x 11 letterhead or Blank Stock (Contains Customers Address). 
• Sheet (Two – Three) printed on 8.5 x 11 plain white stock.
Preprinted ancillary items 
o Examples:  Buck slip or JEA brochures (variable sizes). 
</t>
  </si>
  <si>
    <t>JEA provided pre-printed items such as statement inserts or brochures (variable sizes)</t>
  </si>
  <si>
    <t>Examples: forms, lists, flyers, maps</t>
  </si>
  <si>
    <t xml:space="preserve">Sort, Merge, Print, Fold, Insert, Meter, and Mail Merged Letters with no inserts </t>
  </si>
  <si>
    <t xml:space="preserve">Sort, Merge, Print, Fold Insert, Meter and Mail Merged Letters with Multiple Inserts per Envelope </t>
  </si>
  <si>
    <t xml:space="preserve">Sort, Merge, Print, Fold, Insert, Meter, and Mail Merged Letters with Ancillary Inserts  </t>
  </si>
  <si>
    <t>Print Single sided, in Color, fold and insert with merged letter (8.5 x 11 plain white stock)
 (as support for item 2 and 3 above)</t>
  </si>
  <si>
    <t>Print Double sided, in Color, fold and insert with merged letter (8.5 x 11 plain white stock)
 (as support for item 2 and 3 above)</t>
  </si>
  <si>
    <t>&lt;&lt;Insert&gt;&gt;%</t>
  </si>
  <si>
    <t>Assume 10 % of total is Rush Delivery</t>
  </si>
  <si>
    <t>Letterhead stationery</t>
  </si>
  <si>
    <t>Insert Ancillary pre-printed sheets or brochures.
(as support for item 3 above)</t>
  </si>
  <si>
    <t>Print Double sided, in black and white, fold and insert with merged letter (8.5 x 11 plain white stock)  
(as support for items 2 and 3 above)</t>
  </si>
  <si>
    <t>Print Single sided, in black and white, fold and insert with merged letter (8.5 x 11 plain white stock)  
(as support for items 2 and 3 above)</t>
  </si>
  <si>
    <t xml:space="preserve">Printed in two colors on 24 lb. Strathmore Script (for stock, once JEA supplied materials are used.) </t>
  </si>
  <si>
    <t xml:space="preserve">• Required Logo and return address printed top left
• 5,000 envelopes or less – process time is thirty six (36) business hours
• 5,001 -- 30,000 envelopes – process time is fifteen (15) business days
o Outer Envelope form #10OUTER
 Description 4.1280 x 9.50 OSS
 Paper Grade 11 WWW 24#
o Others – Banker Flap with Window
(for stock, once JEA supplied materials are used.) 
</t>
  </si>
  <si>
    <t xml:space="preserve">• Company must identify and use the lowest cost postage alternative for each item mailed based on size, weight, zip code, and other pertinent considerations.  
• This item shall be based on metered rates and provided at cost, with no additional mark-up to JEA.  
• Postage shall be invoiced as a separate line item.
(assume 1 ounce or under envelope)
</t>
  </si>
  <si>
    <t>Postage Envelopes</t>
  </si>
  <si>
    <t>Postage Postcards</t>
  </si>
  <si>
    <t xml:space="preserve">• Company must identify and use the lowest cost postage alternative for each item mailed based on size, weight, zip code, and other pertinent considerations.  
• This item shall be based on metered rates and provided at cost, with no additional mark-up to JEA.  
• Postage shall be invoiced as a separate line item.
</t>
  </si>
  <si>
    <t>DRAFT 10/10/18 jer</t>
  </si>
  <si>
    <t>APPENDIX B - ITN 96127 PRINT AND DIRECT MAILING SERVICES - BID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</si>
</sst>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sz val="10"/>
      <color rgb="FF0070C0"/>
      <name val="Times New Roman"/>
      <family val="1"/>
    </font>
    <font>
      <b/>
      <sz val="16"/>
      <color theme="4" tint="-0.249977111117893"/>
      <name val="Times New Roman"/>
      <family val="1"/>
    </font>
    <font>
      <b/>
      <sz val="11"/>
      <color theme="1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 vertical="center"/>
    </xf>
    <xf numFmtId="44" fontId="5" fillId="0" borderId="0" xfId="1" applyFont="1" applyFill="1" applyBorder="1" applyAlignment="1" applyProtection="1">
      <alignment horizontal="center" vertical="center"/>
    </xf>
    <xf numFmtId="44" fontId="8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top" wrapText="1"/>
    </xf>
    <xf numFmtId="0" fontId="6" fillId="0" borderId="22" xfId="0" applyFont="1" applyBorder="1" applyAlignment="1" applyProtection="1">
      <alignment horizontal="center" vertical="top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left" vertical="center" wrapText="1"/>
    </xf>
    <xf numFmtId="165" fontId="8" fillId="0" borderId="0" xfId="1" applyNumberFormat="1" applyFont="1" applyFill="1" applyBorder="1" applyAlignment="1" applyProtection="1">
      <alignment horizontal="center" vertical="center"/>
      <protection locked="0"/>
    </xf>
    <xf numFmtId="165" fontId="6" fillId="4" borderId="27" xfId="0" applyNumberFormat="1" applyFont="1" applyFill="1" applyBorder="1" applyAlignment="1" applyProtection="1">
      <alignment horizontal="center" vertical="center" wrapText="1"/>
    </xf>
    <xf numFmtId="165" fontId="15" fillId="3" borderId="9" xfId="0" applyNumberFormat="1" applyFont="1" applyFill="1" applyBorder="1" applyAlignment="1" applyProtection="1">
      <alignment horizontal="center" vertical="center" wrapText="1"/>
    </xf>
    <xf numFmtId="165" fontId="15" fillId="3" borderId="11" xfId="0" applyNumberFormat="1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right" vertical="center"/>
    </xf>
    <xf numFmtId="165" fontId="0" fillId="0" borderId="0" xfId="0" applyNumberFormat="1" applyProtection="1"/>
    <xf numFmtId="165" fontId="0" fillId="0" borderId="0" xfId="0" applyNumberFormat="1" applyFill="1" applyProtection="1"/>
    <xf numFmtId="165" fontId="0" fillId="0" borderId="0" xfId="0" applyNumberFormat="1" applyFont="1" applyFill="1" applyProtection="1"/>
    <xf numFmtId="165" fontId="7" fillId="0" borderId="26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165" fontId="13" fillId="0" borderId="14" xfId="0" applyNumberFormat="1" applyFont="1" applyFill="1" applyBorder="1" applyAlignment="1" applyProtection="1">
      <alignment horizontal="center" vertical="center" wrapText="1"/>
    </xf>
    <xf numFmtId="165" fontId="10" fillId="0" borderId="23" xfId="0" applyNumberFormat="1" applyFont="1" applyFill="1" applyBorder="1" applyAlignment="1" applyProtection="1">
      <alignment horizontal="center" vertical="center"/>
    </xf>
    <xf numFmtId="165" fontId="7" fillId="0" borderId="24" xfId="1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165" fontId="13" fillId="0" borderId="14" xfId="1" applyNumberFormat="1" applyFont="1" applyFill="1" applyBorder="1" applyAlignment="1" applyProtection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right" vertical="center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vertical="top" wrapText="1"/>
    </xf>
    <xf numFmtId="0" fontId="7" fillId="0" borderId="16" xfId="0" applyFont="1" applyBorder="1" applyAlignment="1" applyProtection="1">
      <alignment vertical="top" wrapText="1"/>
    </xf>
    <xf numFmtId="0" fontId="7" fillId="0" borderId="17" xfId="0" applyFont="1" applyBorder="1" applyAlignment="1" applyProtection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21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165" fontId="6" fillId="4" borderId="25" xfId="0" applyNumberFormat="1" applyFont="1" applyFill="1" applyBorder="1" applyAlignment="1" applyProtection="1">
      <alignment horizontal="center" vertical="center" wrapText="1"/>
    </xf>
    <xf numFmtId="165" fontId="6" fillId="4" borderId="5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164" fontId="9" fillId="0" borderId="16" xfId="5" applyNumberFormat="1" applyFont="1" applyFill="1" applyBorder="1" applyAlignment="1" applyProtection="1">
      <alignment horizontal="center" vertical="center"/>
    </xf>
    <xf numFmtId="164" fontId="9" fillId="0" borderId="8" xfId="5" applyNumberFormat="1" applyFont="1" applyFill="1" applyBorder="1" applyAlignment="1" applyProtection="1">
      <alignment horizontal="center" vertical="center"/>
    </xf>
    <xf numFmtId="164" fontId="9" fillId="0" borderId="17" xfId="5" applyNumberFormat="1" applyFont="1" applyFill="1" applyBorder="1" applyAlignment="1" applyProtection="1">
      <alignment horizontal="center" vertical="center"/>
    </xf>
  </cellXfs>
  <cellStyles count="6">
    <cellStyle name="Currency" xfId="1" builtinId="4"/>
    <cellStyle name="Normal" xfId="0" builtinId="0"/>
    <cellStyle name="Normal 2 10" xfId="4"/>
    <cellStyle name="Normal 3" xfId="2"/>
    <cellStyle name="Normal 3 10" xfId="3"/>
    <cellStyle name="Percent" xfId="5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213360</xdr:colOff>
      <xdr:row>33</xdr:row>
      <xdr:rowOff>37010</xdr:rowOff>
    </xdr:from>
    <xdr:to>
      <xdr:col>9</xdr:col>
      <xdr:colOff>1607820</xdr:colOff>
      <xdr:row>37</xdr:row>
      <xdr:rowOff>76199</xdr:rowOff>
    </xdr:to>
    <xdr:sp macro="" textlink="">
      <xdr:nvSpPr>
        <xdr:cNvPr id="4" name="Up Arrow 3"/>
        <xdr:cNvSpPr/>
      </xdr:nvSpPr>
      <xdr:spPr>
        <a:xfrm>
          <a:off x="9601200" y="16000910"/>
          <a:ext cx="1394460" cy="770709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Transfer to Bid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9"/>
  <sheetViews>
    <sheetView tabSelected="1" view="pageBreakPreview" zoomScale="70" zoomScaleNormal="100" zoomScaleSheetLayoutView="70" workbookViewId="0">
      <selection activeCell="B4" sqref="B4:J4"/>
    </sheetView>
  </sheetViews>
  <sheetFormatPr defaultColWidth="8.85546875" defaultRowHeight="15" x14ac:dyDescent="0.25"/>
  <cols>
    <col min="1" max="1" width="4.28515625" style="2" customWidth="1"/>
    <col min="2" max="2" width="9.7109375" style="7" customWidth="1"/>
    <col min="3" max="3" width="16.140625" style="1" customWidth="1"/>
    <col min="4" max="4" width="32.42578125" style="1" customWidth="1"/>
    <col min="5" max="5" width="34.28515625" style="1" customWidth="1"/>
    <col min="6" max="6" width="1" style="1" customWidth="1"/>
    <col min="7" max="7" width="17.5703125" style="44" customWidth="1"/>
    <col min="8" max="8" width="20.140625" style="1" customWidth="1"/>
    <col min="9" max="9" width="1.28515625" style="1" customWidth="1"/>
    <col min="10" max="10" width="27.28515625" style="45" customWidth="1"/>
    <col min="11" max="16384" width="8.85546875" style="2"/>
  </cols>
  <sheetData>
    <row r="1" spans="1:10" ht="48.6" customHeight="1" thickBot="1" x14ac:dyDescent="0.3">
      <c r="A1" s="60" t="s">
        <v>47</v>
      </c>
      <c r="B1" s="61"/>
      <c r="C1" s="61"/>
      <c r="D1" s="61"/>
      <c r="E1" s="61"/>
      <c r="F1" s="61"/>
      <c r="G1" s="61"/>
      <c r="H1" s="57" t="s">
        <v>3</v>
      </c>
      <c r="I1" s="58"/>
      <c r="J1" s="59"/>
    </row>
    <row r="2" spans="1:10" ht="17.45" customHeight="1" x14ac:dyDescent="0.25">
      <c r="B2" s="12"/>
      <c r="C2" s="12"/>
      <c r="D2" s="12"/>
      <c r="E2" s="12"/>
      <c r="F2" s="12"/>
      <c r="G2" s="37"/>
      <c r="H2" s="13"/>
      <c r="I2" s="13"/>
    </row>
    <row r="3" spans="1:10" s="3" customFormat="1" ht="14.45" customHeight="1" thickBot="1" x14ac:dyDescent="0.3">
      <c r="B3" s="8"/>
      <c r="C3" s="9"/>
      <c r="D3" s="9"/>
      <c r="E3" s="11"/>
      <c r="F3" s="11"/>
      <c r="G3" s="38"/>
      <c r="H3" s="10"/>
      <c r="I3" s="10"/>
      <c r="J3" s="46"/>
    </row>
    <row r="4" spans="1:10" s="3" customFormat="1" ht="24.6" customHeight="1" thickBot="1" x14ac:dyDescent="0.3">
      <c r="B4" s="65" t="s">
        <v>20</v>
      </c>
      <c r="C4" s="66"/>
      <c r="D4" s="66"/>
      <c r="E4" s="66"/>
      <c r="F4" s="66"/>
      <c r="G4" s="66"/>
      <c r="H4" s="66"/>
      <c r="I4" s="66"/>
      <c r="J4" s="67"/>
    </row>
    <row r="5" spans="1:10" s="3" customFormat="1" ht="14.45" customHeight="1" thickBot="1" x14ac:dyDescent="0.3">
      <c r="B5" s="81"/>
      <c r="C5" s="88"/>
      <c r="D5" s="88"/>
      <c r="E5" s="82"/>
      <c r="F5" s="15"/>
      <c r="G5" s="81" t="s">
        <v>15</v>
      </c>
      <c r="H5" s="82"/>
      <c r="I5" s="15"/>
      <c r="J5" s="76" t="s">
        <v>2</v>
      </c>
    </row>
    <row r="6" spans="1:10" s="3" customFormat="1" ht="75.599999999999994" customHeight="1" thickBot="1" x14ac:dyDescent="0.3">
      <c r="B6" s="26" t="s">
        <v>0</v>
      </c>
      <c r="C6" s="86" t="s">
        <v>4</v>
      </c>
      <c r="D6" s="87"/>
      <c r="E6" s="27" t="s">
        <v>7</v>
      </c>
      <c r="F6" s="14"/>
      <c r="G6" s="39" t="s">
        <v>14</v>
      </c>
      <c r="H6" s="27" t="s">
        <v>13</v>
      </c>
      <c r="I6" s="14"/>
      <c r="J6" s="77"/>
    </row>
    <row r="7" spans="1:10" s="3" customFormat="1" ht="67.900000000000006" customHeight="1" x14ac:dyDescent="0.25">
      <c r="B7" s="32">
        <v>1</v>
      </c>
      <c r="C7" s="72" t="s">
        <v>29</v>
      </c>
      <c r="D7" s="72"/>
      <c r="E7" s="33" t="s">
        <v>24</v>
      </c>
      <c r="F7" s="31"/>
      <c r="G7" s="40"/>
      <c r="H7" s="28">
        <v>10000</v>
      </c>
      <c r="I7" s="16"/>
      <c r="J7" s="47">
        <f>IF(ISERROR(G7*H7+G7),"This cell will autopopulate.",G7*H7)</f>
        <v>0</v>
      </c>
    </row>
    <row r="8" spans="1:10" s="3" customFormat="1" ht="93" customHeight="1" x14ac:dyDescent="0.25">
      <c r="B8" s="32">
        <v>2</v>
      </c>
      <c r="C8" s="72" t="s">
        <v>30</v>
      </c>
      <c r="D8" s="72"/>
      <c r="E8" s="33" t="s">
        <v>25</v>
      </c>
      <c r="F8" s="31"/>
      <c r="G8" s="40"/>
      <c r="H8" s="28">
        <v>30000</v>
      </c>
      <c r="I8" s="16"/>
      <c r="J8" s="47">
        <f t="shared" ref="J8:J20" si="0">IF(ISERROR(G8*H8+G8),"This cell will autopopulate.",G8*H8)</f>
        <v>0</v>
      </c>
    </row>
    <row r="9" spans="1:10" s="3" customFormat="1" ht="129.6" customHeight="1" x14ac:dyDescent="0.25">
      <c r="B9" s="32">
        <v>3</v>
      </c>
      <c r="C9" s="72" t="s">
        <v>31</v>
      </c>
      <c r="D9" s="72"/>
      <c r="E9" s="33" t="s">
        <v>26</v>
      </c>
      <c r="F9" s="31"/>
      <c r="G9" s="40"/>
      <c r="H9" s="28">
        <v>20000</v>
      </c>
      <c r="I9" s="16"/>
      <c r="J9" s="47">
        <f t="shared" si="0"/>
        <v>0</v>
      </c>
    </row>
    <row r="10" spans="1:10" s="3" customFormat="1" ht="129.6" customHeight="1" x14ac:dyDescent="0.25">
      <c r="B10" s="32">
        <v>4</v>
      </c>
      <c r="C10" s="54" t="s">
        <v>32</v>
      </c>
      <c r="D10" s="55"/>
      <c r="E10" s="33" t="s">
        <v>28</v>
      </c>
      <c r="F10" s="31"/>
      <c r="G10" s="40"/>
      <c r="H10" s="28">
        <v>5000</v>
      </c>
      <c r="I10" s="16"/>
      <c r="J10" s="47">
        <f t="shared" si="0"/>
        <v>0</v>
      </c>
    </row>
    <row r="11" spans="1:10" s="3" customFormat="1" ht="129.6" customHeight="1" x14ac:dyDescent="0.25">
      <c r="B11" s="32">
        <v>5</v>
      </c>
      <c r="C11" s="54" t="s">
        <v>33</v>
      </c>
      <c r="D11" s="55"/>
      <c r="E11" s="33" t="s">
        <v>28</v>
      </c>
      <c r="F11" s="31"/>
      <c r="G11" s="40"/>
      <c r="H11" s="28">
        <v>5000</v>
      </c>
      <c r="I11" s="16"/>
      <c r="J11" s="47">
        <f t="shared" si="0"/>
        <v>0</v>
      </c>
    </row>
    <row r="12" spans="1:10" s="3" customFormat="1" ht="129.6" customHeight="1" x14ac:dyDescent="0.25">
      <c r="B12" s="32">
        <v>6</v>
      </c>
      <c r="C12" s="54" t="s">
        <v>39</v>
      </c>
      <c r="D12" s="55"/>
      <c r="E12" s="33" t="s">
        <v>28</v>
      </c>
      <c r="F12" s="31"/>
      <c r="G12" s="40"/>
      <c r="H12" s="28">
        <v>5000</v>
      </c>
      <c r="I12" s="16"/>
      <c r="J12" s="47">
        <f t="shared" si="0"/>
        <v>0</v>
      </c>
    </row>
    <row r="13" spans="1:10" s="3" customFormat="1" ht="129.6" customHeight="1" x14ac:dyDescent="0.25">
      <c r="B13" s="32">
        <v>7</v>
      </c>
      <c r="C13" s="54" t="s">
        <v>38</v>
      </c>
      <c r="D13" s="55"/>
      <c r="E13" s="33" t="s">
        <v>28</v>
      </c>
      <c r="F13" s="31"/>
      <c r="G13" s="40"/>
      <c r="H13" s="28">
        <v>30000</v>
      </c>
      <c r="I13" s="16"/>
      <c r="J13" s="47">
        <f t="shared" si="0"/>
        <v>0</v>
      </c>
    </row>
    <row r="14" spans="1:10" s="3" customFormat="1" ht="129.6" customHeight="1" x14ac:dyDescent="0.25">
      <c r="B14" s="32">
        <v>8</v>
      </c>
      <c r="C14" s="54" t="s">
        <v>37</v>
      </c>
      <c r="D14" s="55"/>
      <c r="E14" s="33" t="s">
        <v>27</v>
      </c>
      <c r="F14" s="31"/>
      <c r="G14" s="40"/>
      <c r="H14" s="28">
        <v>20000</v>
      </c>
      <c r="I14" s="16"/>
      <c r="J14" s="47">
        <f t="shared" si="0"/>
        <v>0</v>
      </c>
    </row>
    <row r="15" spans="1:10" s="3" customFormat="1" ht="165.75" x14ac:dyDescent="0.25">
      <c r="B15" s="32">
        <v>9</v>
      </c>
      <c r="C15" s="72" t="s">
        <v>10</v>
      </c>
      <c r="D15" s="72"/>
      <c r="E15" s="33" t="s">
        <v>41</v>
      </c>
      <c r="F15" s="31"/>
      <c r="G15" s="40"/>
      <c r="H15" s="28">
        <v>60000</v>
      </c>
      <c r="I15" s="16"/>
      <c r="J15" s="47">
        <f t="shared" si="0"/>
        <v>0</v>
      </c>
    </row>
    <row r="16" spans="1:10" s="3" customFormat="1" ht="159.6" customHeight="1" x14ac:dyDescent="0.25">
      <c r="B16" s="32">
        <v>10</v>
      </c>
      <c r="C16" s="54" t="s">
        <v>36</v>
      </c>
      <c r="D16" s="55"/>
      <c r="E16" s="35" t="s">
        <v>40</v>
      </c>
      <c r="F16" s="31"/>
      <c r="G16" s="40"/>
      <c r="H16" s="36">
        <v>60000</v>
      </c>
      <c r="I16" s="16"/>
      <c r="J16" s="47">
        <f t="shared" si="0"/>
        <v>0</v>
      </c>
    </row>
    <row r="17" spans="1:10" s="3" customFormat="1" ht="67.900000000000006" customHeight="1" x14ac:dyDescent="0.25">
      <c r="B17" s="32">
        <v>11</v>
      </c>
      <c r="C17" s="72" t="s">
        <v>11</v>
      </c>
      <c r="D17" s="72"/>
      <c r="E17" s="33" t="s">
        <v>8</v>
      </c>
      <c r="F17" s="31"/>
      <c r="G17" s="40"/>
      <c r="H17" s="28">
        <v>25000</v>
      </c>
      <c r="I17" s="16"/>
      <c r="J17" s="47">
        <f t="shared" si="0"/>
        <v>0</v>
      </c>
    </row>
    <row r="18" spans="1:10" s="3" customFormat="1" ht="67.900000000000006" customHeight="1" x14ac:dyDescent="0.25">
      <c r="B18" s="32">
        <v>12</v>
      </c>
      <c r="C18" s="72" t="s">
        <v>12</v>
      </c>
      <c r="D18" s="72"/>
      <c r="E18" s="33" t="s">
        <v>9</v>
      </c>
      <c r="F18" s="31"/>
      <c r="G18" s="40"/>
      <c r="H18" s="28">
        <v>25000</v>
      </c>
      <c r="I18" s="16"/>
      <c r="J18" s="47">
        <f t="shared" si="0"/>
        <v>0</v>
      </c>
    </row>
    <row r="19" spans="1:10" s="3" customFormat="1" ht="160.15" customHeight="1" thickBot="1" x14ac:dyDescent="0.3">
      <c r="B19" s="32">
        <v>13</v>
      </c>
      <c r="C19" s="56" t="s">
        <v>43</v>
      </c>
      <c r="D19" s="56"/>
      <c r="E19" s="34" t="s">
        <v>42</v>
      </c>
      <c r="F19" s="31"/>
      <c r="G19" s="41"/>
      <c r="H19" s="30">
        <v>60000</v>
      </c>
      <c r="I19" s="16"/>
      <c r="J19" s="47">
        <f t="shared" si="0"/>
        <v>0</v>
      </c>
    </row>
    <row r="20" spans="1:10" s="3" customFormat="1" ht="160.15" customHeight="1" thickBot="1" x14ac:dyDescent="0.3">
      <c r="B20" s="32">
        <v>14</v>
      </c>
      <c r="C20" s="56" t="s">
        <v>44</v>
      </c>
      <c r="D20" s="56"/>
      <c r="E20" s="34" t="s">
        <v>45</v>
      </c>
      <c r="F20" s="31"/>
      <c r="G20" s="41"/>
      <c r="H20" s="30">
        <v>50000</v>
      </c>
      <c r="I20" s="16"/>
      <c r="J20" s="47">
        <f t="shared" si="0"/>
        <v>0</v>
      </c>
    </row>
    <row r="21" spans="1:10" s="3" customFormat="1" ht="16.899999999999999" customHeight="1" thickBot="1" x14ac:dyDescent="0.3">
      <c r="B21" s="23"/>
      <c r="C21" s="17"/>
      <c r="D21" s="17"/>
      <c r="E21" s="17"/>
      <c r="F21" s="17"/>
      <c r="G21" s="42"/>
      <c r="H21" s="20"/>
      <c r="I21" s="16"/>
      <c r="J21" s="48"/>
    </row>
    <row r="22" spans="1:10" s="3" customFormat="1" ht="30.75" customHeight="1" thickBot="1" x14ac:dyDescent="0.3">
      <c r="B22" s="18"/>
      <c r="C22" s="19"/>
      <c r="D22" s="62" t="s">
        <v>23</v>
      </c>
      <c r="E22" s="63"/>
      <c r="F22" s="63"/>
      <c r="G22" s="63"/>
      <c r="H22" s="64"/>
      <c r="I22" s="16"/>
      <c r="J22" s="49">
        <f>IF(ISERROR(J7+J8+J9+J10+J11+J12+J13+J14+J15+J16+J17+J18+J19+J20),"This cell will autopopulate.",J7+J8+J9+J10+J11+J12+J13+J14+J15+J16+J17+J18+J19+J20)</f>
        <v>0</v>
      </c>
    </row>
    <row r="23" spans="1:10" s="3" customFormat="1" ht="41.45" customHeight="1" thickBot="1" x14ac:dyDescent="0.3">
      <c r="B23" s="18"/>
      <c r="C23" s="19"/>
      <c r="D23" s="19"/>
      <c r="E23" s="17"/>
      <c r="F23" s="17"/>
      <c r="G23" s="42"/>
      <c r="H23" s="20"/>
      <c r="I23" s="16"/>
      <c r="J23" s="48"/>
    </row>
    <row r="24" spans="1:10" s="3" customFormat="1" ht="41.45" customHeight="1" thickBot="1" x14ac:dyDescent="0.3">
      <c r="B24" s="83" t="s">
        <v>21</v>
      </c>
      <c r="C24" s="84"/>
      <c r="D24" s="84"/>
      <c r="E24" s="84"/>
      <c r="F24" s="84"/>
      <c r="G24" s="84"/>
      <c r="H24" s="84"/>
      <c r="I24" s="84"/>
      <c r="J24" s="85"/>
    </row>
    <row r="25" spans="1:10" s="3" customFormat="1" ht="41.45" customHeight="1" x14ac:dyDescent="0.25">
      <c r="B25" s="24" t="s">
        <v>0</v>
      </c>
      <c r="C25" s="68" t="s">
        <v>16</v>
      </c>
      <c r="D25" s="69"/>
      <c r="E25" s="73" t="s">
        <v>18</v>
      </c>
      <c r="F25" s="74"/>
      <c r="G25" s="75"/>
      <c r="H25" s="25" t="s">
        <v>19</v>
      </c>
      <c r="I25" s="16"/>
      <c r="J25" s="50" t="s">
        <v>17</v>
      </c>
    </row>
    <row r="26" spans="1:10" s="3" customFormat="1" ht="33" customHeight="1" thickBot="1" x14ac:dyDescent="0.3">
      <c r="B26" s="21">
        <v>1</v>
      </c>
      <c r="C26" s="70" t="s">
        <v>35</v>
      </c>
      <c r="D26" s="71"/>
      <c r="E26" s="89">
        <f>IF(ISERROR(J22*0.1),"This cell will autopopulate.",J22*0.1)</f>
        <v>0</v>
      </c>
      <c r="F26" s="90"/>
      <c r="G26" s="91"/>
      <c r="H26" s="29" t="s">
        <v>34</v>
      </c>
      <c r="I26" s="16"/>
      <c r="J26" s="51" t="str">
        <f>IF(ISERROR(E26*H26+E26),"This cell will autopopulate.",E26*H26+E26)</f>
        <v>This cell will autopopulate.</v>
      </c>
    </row>
    <row r="27" spans="1:10" s="3" customFormat="1" ht="14.45" customHeight="1" thickBot="1" x14ac:dyDescent="0.3">
      <c r="B27" s="4"/>
      <c r="C27" s="5"/>
      <c r="D27" s="5"/>
      <c r="E27" s="5"/>
      <c r="F27" s="5"/>
      <c r="G27" s="43"/>
      <c r="H27" s="5"/>
      <c r="I27" s="5"/>
      <c r="J27" s="46"/>
    </row>
    <row r="28" spans="1:10" ht="25.5" customHeight="1" thickBot="1" x14ac:dyDescent="0.3">
      <c r="B28" s="4"/>
      <c r="C28" s="22"/>
      <c r="D28" s="62" t="s">
        <v>22</v>
      </c>
      <c r="E28" s="63"/>
      <c r="F28" s="63"/>
      <c r="G28" s="63"/>
      <c r="H28" s="64"/>
      <c r="I28" s="16"/>
      <c r="J28" s="49" t="str">
        <f>J26</f>
        <v>This cell will autopopulate.</v>
      </c>
    </row>
    <row r="29" spans="1:10" ht="32.450000000000003" customHeight="1" thickBot="1" x14ac:dyDescent="0.3">
      <c r="B29" s="4"/>
      <c r="C29" s="22"/>
      <c r="D29" s="5"/>
      <c r="E29" s="5"/>
      <c r="F29" s="5"/>
      <c r="G29" s="43"/>
      <c r="H29" s="5"/>
      <c r="I29" s="16"/>
      <c r="J29" s="52"/>
    </row>
    <row r="30" spans="1:10" ht="17.45" customHeight="1" thickBot="1" x14ac:dyDescent="0.3">
      <c r="A30" s="78" t="s">
        <v>1</v>
      </c>
      <c r="B30" s="79"/>
      <c r="C30" s="79"/>
      <c r="D30" s="79"/>
      <c r="E30" s="79"/>
      <c r="F30" s="79"/>
      <c r="G30" s="79"/>
      <c r="H30" s="79"/>
      <c r="I30" s="79"/>
      <c r="J30" s="80"/>
    </row>
    <row r="31" spans="1:10" ht="13.15" customHeight="1" thickBot="1" x14ac:dyDescent="0.3">
      <c r="B31" s="12"/>
      <c r="C31" s="12"/>
      <c r="D31" s="12"/>
      <c r="E31" s="12"/>
      <c r="F31" s="12"/>
      <c r="G31" s="37"/>
      <c r="H31" s="12"/>
      <c r="I31" s="12"/>
    </row>
    <row r="32" spans="1:10" ht="15.75" thickBot="1" x14ac:dyDescent="0.3">
      <c r="B32" s="6"/>
      <c r="C32" s="62" t="s">
        <v>5</v>
      </c>
      <c r="D32" s="63"/>
      <c r="E32" s="63"/>
      <c r="F32" s="63"/>
      <c r="G32" s="63"/>
      <c r="H32" s="64"/>
      <c r="I32" s="22"/>
      <c r="J32" s="53" t="str">
        <f>IF(ISERROR(J22+J28),"This cell will autopopulate.",J22+J28)</f>
        <v>This cell will autopopulate.</v>
      </c>
    </row>
    <row r="33" spans="2:10" ht="15.75" thickBot="1" x14ac:dyDescent="0.3">
      <c r="B33" s="6"/>
      <c r="C33" s="62" t="s">
        <v>6</v>
      </c>
      <c r="D33" s="63"/>
      <c r="E33" s="63"/>
      <c r="F33" s="63"/>
      <c r="G33" s="63"/>
      <c r="H33" s="64"/>
      <c r="I33" s="22"/>
      <c r="J33" s="53">
        <f>IF(ISERROR(J22*3),"This cell will autopopulate.",J22*3)</f>
        <v>0</v>
      </c>
    </row>
    <row r="39" spans="2:10" x14ac:dyDescent="0.25">
      <c r="C39" s="1" t="s">
        <v>46</v>
      </c>
    </row>
  </sheetData>
  <sheetProtection selectLockedCells="1"/>
  <mergeCells count="31">
    <mergeCell ref="C33:H33"/>
    <mergeCell ref="J5:J6"/>
    <mergeCell ref="A30:J30"/>
    <mergeCell ref="G5:H5"/>
    <mergeCell ref="D22:H22"/>
    <mergeCell ref="B24:J24"/>
    <mergeCell ref="D28:H28"/>
    <mergeCell ref="C6:D6"/>
    <mergeCell ref="C7:D7"/>
    <mergeCell ref="C8:D8"/>
    <mergeCell ref="C9:D9"/>
    <mergeCell ref="B5:E5"/>
    <mergeCell ref="C11:D11"/>
    <mergeCell ref="C10:D10"/>
    <mergeCell ref="C14:D14"/>
    <mergeCell ref="E26:G26"/>
    <mergeCell ref="C16:D16"/>
    <mergeCell ref="C20:D20"/>
    <mergeCell ref="H1:J1"/>
    <mergeCell ref="A1:G1"/>
    <mergeCell ref="C32:H32"/>
    <mergeCell ref="B4:J4"/>
    <mergeCell ref="C25:D25"/>
    <mergeCell ref="C26:D26"/>
    <mergeCell ref="C13:D13"/>
    <mergeCell ref="C12:D12"/>
    <mergeCell ref="C15:D15"/>
    <mergeCell ref="C17:D17"/>
    <mergeCell ref="C18:D18"/>
    <mergeCell ref="C19:D19"/>
    <mergeCell ref="E25:G25"/>
  </mergeCells>
  <pageMargins left="0.7" right="0.7" top="0.75" bottom="0.75" header="0.3" footer="0.3"/>
  <pageSetup scale="5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f589bf2a372fc164c02d057d316b9b51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ee91e7794d8822b6beca745297ae819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EV5DVUR6RRZR-2082741394-4718</_dlc_DocId>
    <_dlc_DocIdUrl xmlns="53dbc0f4-2d3d-44b3-9905-25b4807b1361">
      <Url>http://finance/supply/pba/_layouts/15/DocIdRedir.aspx?ID=EV5DVUR6RRZR-2082741394-4718</Url>
      <Description>EV5DVUR6RRZR-2082741394-4718</Description>
    </_dlc_DocIdUrl>
    <Document_x0020_Type xmlns="d3fbc18e-a438-4b9d-9a8c-b0520fb80ed2">APPENDIX B</Document_x0020_Type>
    <Solicitation_x0020_Title xmlns="d3fbc18e-a438-4b9d-9a8c-b0520fb80ed2">Print and Direct Mailing Services</Solicitation_x0020_Title>
    <Commodity_x002f_Services_x0020_Description xmlns="d3fbc18e-a438-4b9d-9a8c-b0520fb80ed2">Facilities</Commodity_x002f_Services_x0020_Description>
    <Solicitation_x0020__x0023_ xmlns="d3fbc18e-a438-4b9d-9a8c-b0520fb80ed2">96127</Solicitation_x0020__x0023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54AFCBB-AB49-4826-9ADB-4F13ABBA4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5FD179-2B44-4392-BC7A-A1A416FA3AA2}">
  <ds:schemaRefs>
    <ds:schemaRef ds:uri="53dbc0f4-2d3d-44b3-9905-25b4807b1361"/>
    <ds:schemaRef ds:uri="http://purl.org/dc/elements/1.1/"/>
    <ds:schemaRef ds:uri="http://schemas.microsoft.com/office/2006/metadata/properties"/>
    <ds:schemaRef ds:uri="http://purl.org/dc/terms/"/>
    <ds:schemaRef ds:uri="d3fbc18e-a438-4b9d-9a8c-b0520fb80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278147-1661-4BAB-AE4A-668275E3A2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92454B-F86A-48E0-BB81-2E21006F49F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B - Response_Workbook</vt:lpstr>
      <vt:lpstr>'Appendix B - Response_Workbook'!Print_Area</vt:lpstr>
      <vt:lpstr>'Appendix B - Response_Workbook'!Print_Titles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 and Direct Mailing Services</dc:title>
  <dc:creator/>
  <cp:lastModifiedBy/>
  <dcterms:created xsi:type="dcterms:W3CDTF">2015-06-05T18:17:20Z</dcterms:created>
  <dcterms:modified xsi:type="dcterms:W3CDTF">2018-11-26T15:16:46Z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4f94191a-abb6-4a0b-85f1-e49c7cbe1e3b</vt:lpwstr>
  </property>
  <property fmtid="{D5CDD505-2E9C-101B-9397-08002B2CF9AE}" pid="4" name="IsMyDocuments">
    <vt:bool>true</vt:bool>
  </property>
</Properties>
</file>