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oxsw\Desktop\Sean's Solicitations\96025 (ITN) Sale of Scrap Cable, Wire, &amp; Metal\"/>
    </mc:Choice>
  </mc:AlternateContent>
  <bookViews>
    <workbookView xWindow="0" yWindow="0" windowWidth="18120" windowHeight="11460"/>
  </bookViews>
  <sheets>
    <sheet name="Bid Workbook" sheetId="1" r:id="rId1"/>
    <sheet name="Forecast sheet reference only" sheetId="2" state="hidden" r:id="rId2"/>
  </sheets>
  <definedNames>
    <definedName name="_xlnm.Print_Area" localSheetId="0">'Bid Workbook'!$A$1:$I$17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1" i="1" l="1"/>
  <c r="I12" i="1"/>
  <c r="I13" i="1"/>
  <c r="I14" i="1"/>
  <c r="I15" i="1"/>
  <c r="I5" i="1"/>
  <c r="I6" i="1"/>
  <c r="I7" i="1"/>
  <c r="I8" i="1"/>
  <c r="I9" i="1"/>
  <c r="I10" i="1"/>
  <c r="I4" i="1"/>
  <c r="H4" i="2" l="1"/>
  <c r="H5" i="2"/>
  <c r="H6" i="2"/>
  <c r="H7" i="2"/>
  <c r="H8" i="2"/>
  <c r="H9" i="2"/>
  <c r="H10" i="2"/>
  <c r="H11" i="2"/>
  <c r="H12" i="2"/>
  <c r="H13" i="2"/>
  <c r="H14" i="2"/>
  <c r="H15" i="2"/>
  <c r="H3" i="2"/>
  <c r="H17" i="1" l="1"/>
</calcChain>
</file>

<file path=xl/sharedStrings.xml><?xml version="1.0" encoding="utf-8"?>
<sst xmlns="http://schemas.openxmlformats.org/spreadsheetml/2006/main" count="93" uniqueCount="55">
  <si>
    <t>Item #</t>
  </si>
  <si>
    <t>Category</t>
  </si>
  <si>
    <t>Percentage of Applicable Index</t>
  </si>
  <si>
    <t>Bare Aluminum Wire &amp; Cable</t>
  </si>
  <si>
    <t>Insulated Aluminum Wire &amp; Cable</t>
  </si>
  <si>
    <t>Scrap Aluminum (ACSR Cable &amp; aluminum from railcars)</t>
  </si>
  <si>
    <t>Bare Copper Wire &amp; Cable</t>
  </si>
  <si>
    <t>Insulated Copper Wire &amp; Cable</t>
  </si>
  <si>
    <t>Copper-weld Wire</t>
  </si>
  <si>
    <t>Scrap Iron &amp; Steel</t>
  </si>
  <si>
    <t>Scrap Cast Iron</t>
  </si>
  <si>
    <t>Calculated Payable to JEA</t>
  </si>
  <si>
    <t>Copper &amp; Brass, Aluminum Bronze Solids</t>
  </si>
  <si>
    <t>Digital Electric Meters</t>
  </si>
  <si>
    <t>UOM</t>
  </si>
  <si>
    <t>Gross Ton</t>
  </si>
  <si>
    <t>Lbs</t>
  </si>
  <si>
    <t>304 Series Stainless Steel</t>
  </si>
  <si>
    <t>316 Series Stainless Steel</t>
  </si>
  <si>
    <t>Index Price
(October used for evaluation)</t>
  </si>
  <si>
    <t>Conversion Factor (index to forecast)</t>
  </si>
  <si>
    <t>Total Estimated Quantities 018-18 Re-Bid Data</t>
  </si>
  <si>
    <t xml:space="preserve">Commodity </t>
  </si>
  <si>
    <t>FY15</t>
  </si>
  <si>
    <t>FY16</t>
  </si>
  <si>
    <t>FY17</t>
  </si>
  <si>
    <t>Totals</t>
  </si>
  <si>
    <t>5 Year Estimate</t>
  </si>
  <si>
    <t>LBS</t>
  </si>
  <si>
    <t>Scrap Aluminum</t>
  </si>
  <si>
    <t>GT</t>
  </si>
  <si>
    <t>304 Stainless Steel</t>
  </si>
  <si>
    <t>316 Stainless Steel</t>
  </si>
  <si>
    <t>PILC</t>
  </si>
  <si>
    <r>
      <t xml:space="preserve">Commodity Index
</t>
    </r>
    <r>
      <rPr>
        <sz val="9"/>
        <color theme="1"/>
        <rFont val="Times New Roman"/>
        <family val="1"/>
      </rPr>
      <t>Base Date Indices used for evaluation only</t>
    </r>
  </si>
  <si>
    <t>A</t>
  </si>
  <si>
    <t>B</t>
  </si>
  <si>
    <t>C</t>
  </si>
  <si>
    <t>D</t>
  </si>
  <si>
    <t>E</t>
  </si>
  <si>
    <t>F</t>
  </si>
  <si>
    <t>G</t>
  </si>
  <si>
    <t>H</t>
  </si>
  <si>
    <t>Payable to JEA = (E/G)*F*H</t>
  </si>
  <si>
    <t>Total Bid Price (Payable to JEA - Enter this amount on the Response Form Page 1)</t>
  </si>
  <si>
    <r>
      <rPr>
        <b/>
        <sz val="18"/>
        <rFont val="Times New Roman"/>
        <family val="1"/>
      </rPr>
      <t>96025 -</t>
    </r>
    <r>
      <rPr>
        <sz val="18"/>
        <rFont val="Times New Roman"/>
        <family val="1"/>
      </rPr>
      <t xml:space="preserve"> Appen</t>
    </r>
    <r>
      <rPr>
        <sz val="18"/>
        <color theme="1"/>
        <rFont val="Times New Roman"/>
        <family val="1"/>
      </rPr>
      <t>dix B - Bid Workbook, Sale of Scrap Wire, Cable and Metals for JEA</t>
    </r>
  </si>
  <si>
    <r>
      <t xml:space="preserve">LME indices, aluminum alloy, North American
Aluminum Alloy Contract (NASAAC) Offical 
</t>
    </r>
    <r>
      <rPr>
        <b/>
        <sz val="9"/>
        <rFont val="Times New Roman"/>
        <family val="1"/>
      </rPr>
      <t>$/Tonne Cash (Ask)
Base Date October 17, 2018</t>
    </r>
  </si>
  <si>
    <r>
      <t xml:space="preserve">COMEX indices, copper high grade, 
4th Active cents/lb </t>
    </r>
    <r>
      <rPr>
        <b/>
        <sz val="9"/>
        <rFont val="Times New Roman"/>
        <family val="1"/>
      </rPr>
      <t xml:space="preserve">
Base Date October 17, 2018</t>
    </r>
  </si>
  <si>
    <r>
      <t xml:space="preserve">AMM Steel Alabama indices, Number 1 heavy melt
scrap consumer buying price </t>
    </r>
    <r>
      <rPr>
        <b/>
        <sz val="9"/>
        <rFont val="Times New Roman"/>
        <family val="1"/>
      </rPr>
      <t>$/gross ton
Base Date October 17, 2018</t>
    </r>
  </si>
  <si>
    <r>
      <t xml:space="preserve">AMM Stainless Steel Pittsburg indices, 304 solids clips
consumer buying (High) </t>
    </r>
    <r>
      <rPr>
        <b/>
        <sz val="9"/>
        <rFont val="Times New Roman"/>
        <family val="1"/>
      </rPr>
      <t>$/gross ton
Base Date October 17, 2018</t>
    </r>
  </si>
  <si>
    <r>
      <t xml:space="preserve">AMM Stainless Steel Pittsburg indices, 316 solids clips
consumer buying (High) </t>
    </r>
    <r>
      <rPr>
        <b/>
        <sz val="9"/>
        <rFont val="Times New Roman"/>
        <family val="1"/>
      </rPr>
      <t>$/gross ton
Base Date October 17, 2018</t>
    </r>
  </si>
  <si>
    <r>
      <t xml:space="preserve">AMM Atlanta indices, Yellow brass solids dealer
buying price delivered to yard (High) cents/lb
</t>
    </r>
    <r>
      <rPr>
        <b/>
        <sz val="9"/>
        <rFont val="Times New Roman"/>
        <family val="1"/>
      </rPr>
      <t>Base Date October 17, 2018</t>
    </r>
  </si>
  <si>
    <r>
      <t xml:space="preserve">ACOMEX indices, copper high grade, 
4th Active cents/lb
</t>
    </r>
    <r>
      <rPr>
        <b/>
        <sz val="9"/>
        <rFont val="Times New Roman"/>
        <family val="1"/>
      </rPr>
      <t>Base Date October 17, 2018</t>
    </r>
  </si>
  <si>
    <t>Paper Insulated Lead Coated Copper Cable (PILC)</t>
  </si>
  <si>
    <t>Three (3) Year Estimated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</si>
</sst>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9" fontId="3" fillId="2" borderId="4" xfId="3" applyFont="1" applyFill="1" applyBorder="1" applyAlignment="1" applyProtection="1">
      <alignment horizontal="center" vertical="center" wrapText="1"/>
      <protection locked="0"/>
    </xf>
    <xf numFmtId="9" fontId="3" fillId="2" borderId="1" xfId="3" applyFont="1" applyFill="1" applyBorder="1" applyAlignment="1" applyProtection="1">
      <alignment horizontal="center" vertical="center" wrapText="1"/>
      <protection locked="0"/>
    </xf>
    <xf numFmtId="9" fontId="3" fillId="2" borderId="2" xfId="3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quotePrefix="1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4" fontId="7" fillId="0" borderId="4" xfId="2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 wrapText="1"/>
    </xf>
    <xf numFmtId="44" fontId="0" fillId="0" borderId="4" xfId="0" applyNumberForma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4" fontId="6" fillId="3" borderId="11" xfId="0" applyNumberFormat="1" applyFont="1" applyFill="1" applyBorder="1" applyAlignment="1">
      <alignment horizontal="center" vertical="center"/>
    </xf>
    <xf numFmtId="44" fontId="6" fillId="3" borderId="12" xfId="0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Normal="80" zoomScaleSheetLayoutView="80" workbookViewId="0">
      <selection activeCell="I13" sqref="I13"/>
    </sheetView>
  </sheetViews>
  <sheetFormatPr defaultRowHeight="24" customHeight="1" x14ac:dyDescent="0.25"/>
  <cols>
    <col min="1" max="1" width="12.140625" style="5" customWidth="1"/>
    <col min="2" max="2" width="22" style="7" customWidth="1"/>
    <col min="3" max="3" width="45.42578125" style="1" customWidth="1"/>
    <col min="4" max="4" width="8.42578125" style="1" customWidth="1"/>
    <col min="5" max="5" width="18" style="1" customWidth="1"/>
    <col min="6" max="6" width="16.42578125" style="1" customWidth="1"/>
    <col min="7" max="7" width="14.28515625" customWidth="1"/>
    <col min="8" max="8" width="13.28515625" style="1" customWidth="1"/>
    <col min="9" max="9" width="22.140625" style="6" customWidth="1"/>
  </cols>
  <sheetData>
    <row r="1" spans="1:10" ht="31.5" customHeight="1" thickBot="1" x14ac:dyDescent="0.3">
      <c r="A1" s="48" t="s">
        <v>45</v>
      </c>
      <c r="B1" s="49"/>
      <c r="C1" s="49"/>
      <c r="D1" s="49"/>
      <c r="E1" s="49"/>
      <c r="F1" s="49"/>
      <c r="G1" s="49"/>
      <c r="H1" s="49"/>
      <c r="I1" s="50"/>
    </row>
    <row r="2" spans="1:10" s="4" customFormat="1" ht="54" customHeight="1" thickBot="1" x14ac:dyDescent="0.3">
      <c r="A2" s="33" t="s">
        <v>0</v>
      </c>
      <c r="B2" s="32" t="s">
        <v>1</v>
      </c>
      <c r="C2" s="32" t="s">
        <v>34</v>
      </c>
      <c r="D2" s="32" t="s">
        <v>14</v>
      </c>
      <c r="E2" s="32" t="s">
        <v>54</v>
      </c>
      <c r="F2" s="32" t="s">
        <v>19</v>
      </c>
      <c r="G2" s="32" t="s">
        <v>20</v>
      </c>
      <c r="H2" s="32" t="s">
        <v>2</v>
      </c>
      <c r="I2" s="34" t="s">
        <v>11</v>
      </c>
      <c r="J2"/>
    </row>
    <row r="3" spans="1:10" s="4" customFormat="1" ht="31.5" customHeight="1" thickBot="1" x14ac:dyDescent="0.3">
      <c r="A3" s="35" t="s">
        <v>35</v>
      </c>
      <c r="B3" s="35" t="s">
        <v>36</v>
      </c>
      <c r="C3" s="35" t="s">
        <v>37</v>
      </c>
      <c r="D3" s="35" t="s">
        <v>38</v>
      </c>
      <c r="E3" s="35" t="s">
        <v>39</v>
      </c>
      <c r="F3" s="35" t="s">
        <v>40</v>
      </c>
      <c r="G3" s="35" t="s">
        <v>41</v>
      </c>
      <c r="H3" s="35" t="s">
        <v>42</v>
      </c>
      <c r="I3" s="36" t="s">
        <v>43</v>
      </c>
      <c r="J3"/>
    </row>
    <row r="4" spans="1:10" ht="48" x14ac:dyDescent="0.25">
      <c r="A4" s="9">
        <v>1</v>
      </c>
      <c r="B4" s="10" t="s">
        <v>3</v>
      </c>
      <c r="C4" s="11" t="s">
        <v>46</v>
      </c>
      <c r="D4" s="12" t="s">
        <v>16</v>
      </c>
      <c r="E4" s="13">
        <v>18650</v>
      </c>
      <c r="F4" s="40">
        <v>1470</v>
      </c>
      <c r="G4" s="37">
        <v>2204.623</v>
      </c>
      <c r="H4" s="28">
        <v>0</v>
      </c>
      <c r="I4" s="44">
        <f>(E4/G4)*F4*H4</f>
        <v>0</v>
      </c>
    </row>
    <row r="5" spans="1:10" ht="48" x14ac:dyDescent="0.25">
      <c r="A5" s="3">
        <v>2</v>
      </c>
      <c r="B5" s="2" t="s">
        <v>4</v>
      </c>
      <c r="C5" s="14" t="s">
        <v>46</v>
      </c>
      <c r="D5" s="15" t="s">
        <v>16</v>
      </c>
      <c r="E5" s="16">
        <v>1211285</v>
      </c>
      <c r="F5" s="41">
        <v>1470</v>
      </c>
      <c r="G5" s="38">
        <v>2204.623</v>
      </c>
      <c r="H5" s="28">
        <v>0</v>
      </c>
      <c r="I5" s="44">
        <f t="shared" ref="I5:I15" si="0">(E5/G5)*F5*H5</f>
        <v>0</v>
      </c>
    </row>
    <row r="6" spans="1:10" ht="48" x14ac:dyDescent="0.25">
      <c r="A6" s="3">
        <v>3</v>
      </c>
      <c r="B6" s="2" t="s">
        <v>5</v>
      </c>
      <c r="C6" s="14" t="s">
        <v>46</v>
      </c>
      <c r="D6" s="15" t="s">
        <v>16</v>
      </c>
      <c r="E6" s="16">
        <v>585392</v>
      </c>
      <c r="F6" s="41">
        <v>1470</v>
      </c>
      <c r="G6" s="38">
        <v>2204.623</v>
      </c>
      <c r="H6" s="28">
        <v>0</v>
      </c>
      <c r="I6" s="44">
        <f t="shared" si="0"/>
        <v>0</v>
      </c>
    </row>
    <row r="7" spans="1:10" ht="36" x14ac:dyDescent="0.25">
      <c r="A7" s="3">
        <v>4</v>
      </c>
      <c r="B7" s="2" t="s">
        <v>6</v>
      </c>
      <c r="C7" s="14" t="s">
        <v>47</v>
      </c>
      <c r="D7" s="15" t="s">
        <v>16</v>
      </c>
      <c r="E7" s="16">
        <v>12796</v>
      </c>
      <c r="F7" s="42">
        <v>2.7875000000000001</v>
      </c>
      <c r="G7" s="39">
        <v>1</v>
      </c>
      <c r="H7" s="29">
        <v>0</v>
      </c>
      <c r="I7" s="44">
        <f t="shared" si="0"/>
        <v>0</v>
      </c>
    </row>
    <row r="8" spans="1:10" ht="36" x14ac:dyDescent="0.25">
      <c r="A8" s="3">
        <v>5</v>
      </c>
      <c r="B8" s="2" t="s">
        <v>7</v>
      </c>
      <c r="C8" s="14" t="s">
        <v>47</v>
      </c>
      <c r="D8" s="15" t="s">
        <v>16</v>
      </c>
      <c r="E8" s="16">
        <v>189114</v>
      </c>
      <c r="F8" s="42">
        <v>2.7875000000000001</v>
      </c>
      <c r="G8" s="39">
        <v>1</v>
      </c>
      <c r="H8" s="29">
        <v>0</v>
      </c>
      <c r="I8" s="44">
        <f t="shared" si="0"/>
        <v>0</v>
      </c>
    </row>
    <row r="9" spans="1:10" ht="36" x14ac:dyDescent="0.25">
      <c r="A9" s="3">
        <v>6</v>
      </c>
      <c r="B9" s="2" t="s">
        <v>8</v>
      </c>
      <c r="C9" s="14" t="s">
        <v>47</v>
      </c>
      <c r="D9" s="15" t="s">
        <v>16</v>
      </c>
      <c r="E9" s="16">
        <v>47364</v>
      </c>
      <c r="F9" s="42">
        <v>2.7875000000000001</v>
      </c>
      <c r="G9" s="39">
        <v>1</v>
      </c>
      <c r="H9" s="29">
        <v>0</v>
      </c>
      <c r="I9" s="44">
        <f t="shared" si="0"/>
        <v>0</v>
      </c>
    </row>
    <row r="10" spans="1:10" ht="36" x14ac:dyDescent="0.25">
      <c r="A10" s="3">
        <v>7</v>
      </c>
      <c r="B10" s="2" t="s">
        <v>9</v>
      </c>
      <c r="C10" s="14" t="s">
        <v>48</v>
      </c>
      <c r="D10" s="15" t="s">
        <v>15</v>
      </c>
      <c r="E10" s="16">
        <v>4691067</v>
      </c>
      <c r="F10" s="41">
        <v>315</v>
      </c>
      <c r="G10" s="39">
        <v>1</v>
      </c>
      <c r="H10" s="29">
        <v>0</v>
      </c>
      <c r="I10" s="44">
        <f t="shared" si="0"/>
        <v>0</v>
      </c>
    </row>
    <row r="11" spans="1:10" ht="36" x14ac:dyDescent="0.25">
      <c r="A11" s="3">
        <v>8</v>
      </c>
      <c r="B11" s="2" t="s">
        <v>10</v>
      </c>
      <c r="C11" s="14" t="s">
        <v>48</v>
      </c>
      <c r="D11" s="15" t="s">
        <v>15</v>
      </c>
      <c r="E11" s="16">
        <v>3477845</v>
      </c>
      <c r="F11" s="41">
        <v>315</v>
      </c>
      <c r="G11" s="39">
        <v>1</v>
      </c>
      <c r="H11" s="29">
        <v>0</v>
      </c>
      <c r="I11" s="44">
        <f>(E11/G11)*F11*H11</f>
        <v>0</v>
      </c>
    </row>
    <row r="12" spans="1:10" ht="36" x14ac:dyDescent="0.25">
      <c r="A12" s="3">
        <v>9</v>
      </c>
      <c r="B12" s="2" t="s">
        <v>17</v>
      </c>
      <c r="C12" s="14" t="s">
        <v>49</v>
      </c>
      <c r="D12" s="15" t="s">
        <v>15</v>
      </c>
      <c r="E12" s="16">
        <v>20678</v>
      </c>
      <c r="F12" s="41">
        <v>1299</v>
      </c>
      <c r="G12" s="39">
        <v>1</v>
      </c>
      <c r="H12" s="29">
        <v>0</v>
      </c>
      <c r="I12" s="44">
        <f t="shared" si="0"/>
        <v>0</v>
      </c>
    </row>
    <row r="13" spans="1:10" ht="36" x14ac:dyDescent="0.25">
      <c r="A13" s="3">
        <v>10</v>
      </c>
      <c r="B13" s="2" t="s">
        <v>18</v>
      </c>
      <c r="C13" s="14" t="s">
        <v>50</v>
      </c>
      <c r="D13" s="15" t="s">
        <v>15</v>
      </c>
      <c r="E13" s="16">
        <v>27483</v>
      </c>
      <c r="F13" s="41">
        <v>1949</v>
      </c>
      <c r="G13" s="39">
        <v>1</v>
      </c>
      <c r="H13" s="29">
        <v>0</v>
      </c>
      <c r="I13" s="44">
        <f t="shared" si="0"/>
        <v>0</v>
      </c>
    </row>
    <row r="14" spans="1:10" ht="36" x14ac:dyDescent="0.25">
      <c r="A14" s="3">
        <v>11</v>
      </c>
      <c r="B14" s="14" t="s">
        <v>12</v>
      </c>
      <c r="C14" s="14" t="s">
        <v>51</v>
      </c>
      <c r="D14" s="15" t="s">
        <v>16</v>
      </c>
      <c r="E14" s="16">
        <v>54637</v>
      </c>
      <c r="F14" s="41">
        <v>1.44</v>
      </c>
      <c r="G14" s="39">
        <v>1</v>
      </c>
      <c r="H14" s="29">
        <v>0</v>
      </c>
      <c r="I14" s="44">
        <f t="shared" si="0"/>
        <v>0</v>
      </c>
    </row>
    <row r="15" spans="1:10" ht="36" x14ac:dyDescent="0.25">
      <c r="A15" s="3">
        <v>12</v>
      </c>
      <c r="B15" s="14" t="s">
        <v>13</v>
      </c>
      <c r="C15" s="14" t="s">
        <v>47</v>
      </c>
      <c r="D15" s="15" t="s">
        <v>16</v>
      </c>
      <c r="E15" s="16">
        <v>144686</v>
      </c>
      <c r="F15" s="42">
        <v>2.7875000000000001</v>
      </c>
      <c r="G15" s="39">
        <v>1</v>
      </c>
      <c r="H15" s="29">
        <v>0</v>
      </c>
      <c r="I15" s="44">
        <f t="shared" si="0"/>
        <v>0</v>
      </c>
    </row>
    <row r="16" spans="1:10" ht="54" customHeight="1" thickBot="1" x14ac:dyDescent="0.3">
      <c r="A16" s="8">
        <v>13</v>
      </c>
      <c r="B16" s="17" t="s">
        <v>53</v>
      </c>
      <c r="C16" s="17" t="s">
        <v>52</v>
      </c>
      <c r="D16" s="18" t="s">
        <v>16</v>
      </c>
      <c r="E16" s="19">
        <v>216182</v>
      </c>
      <c r="F16" s="43">
        <v>2.7875000000000001</v>
      </c>
      <c r="G16" s="39">
        <v>1</v>
      </c>
      <c r="H16" s="30">
        <v>0</v>
      </c>
      <c r="I16" s="44">
        <f>(E16/G16)*F16*H16</f>
        <v>0</v>
      </c>
    </row>
    <row r="17" spans="1:9" ht="24" customHeight="1" thickBot="1" x14ac:dyDescent="0.3">
      <c r="A17" s="45" t="s">
        <v>44</v>
      </c>
      <c r="B17" s="46"/>
      <c r="C17" s="46"/>
      <c r="D17" s="46"/>
      <c r="E17" s="46"/>
      <c r="F17" s="46"/>
      <c r="G17" s="47"/>
      <c r="H17" s="51">
        <f>SUM(I4:I16)</f>
        <v>0</v>
      </c>
      <c r="I17" s="52"/>
    </row>
  </sheetData>
  <sheetProtection selectLockedCells="1"/>
  <mergeCells count="3">
    <mergeCell ref="A17:G17"/>
    <mergeCell ref="A1:I1"/>
    <mergeCell ref="H17:I17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2" sqref="E12"/>
    </sheetView>
  </sheetViews>
  <sheetFormatPr defaultRowHeight="15" x14ac:dyDescent="0.25"/>
  <cols>
    <col min="1" max="1" width="45.5703125" customWidth="1"/>
    <col min="2" max="7" width="16.85546875" customWidth="1"/>
    <col min="8" max="8" width="20.42578125" customWidth="1"/>
  </cols>
  <sheetData>
    <row r="1" spans="1:8" ht="15.75" x14ac:dyDescent="0.25">
      <c r="A1" s="20" t="s">
        <v>21</v>
      </c>
      <c r="B1" s="20"/>
      <c r="C1" s="20"/>
      <c r="D1" s="20"/>
      <c r="E1" s="20"/>
      <c r="F1" s="20"/>
      <c r="G1" s="20"/>
    </row>
    <row r="2" spans="1:8" x14ac:dyDescent="0.25">
      <c r="A2" s="21" t="s">
        <v>22</v>
      </c>
      <c r="B2" s="22" t="s">
        <v>14</v>
      </c>
      <c r="C2" s="26" t="s">
        <v>23</v>
      </c>
      <c r="D2" s="26" t="s">
        <v>24</v>
      </c>
      <c r="E2" s="26" t="s">
        <v>25</v>
      </c>
      <c r="F2" s="27" t="s">
        <v>26</v>
      </c>
      <c r="G2" s="27" t="s">
        <v>27</v>
      </c>
    </row>
    <row r="3" spans="1:8" x14ac:dyDescent="0.25">
      <c r="A3" s="21" t="s">
        <v>3</v>
      </c>
      <c r="B3" s="21" t="s">
        <v>28</v>
      </c>
      <c r="C3" s="26">
        <v>22861</v>
      </c>
      <c r="D3" s="26">
        <v>87629</v>
      </c>
      <c r="E3" s="26">
        <v>16766</v>
      </c>
      <c r="F3" s="27">
        <v>127256</v>
      </c>
      <c r="G3" s="27">
        <v>212093.33333333299</v>
      </c>
      <c r="H3" s="31">
        <f>F3/3*5</f>
        <v>212093.33333333331</v>
      </c>
    </row>
    <row r="4" spans="1:8" x14ac:dyDescent="0.25">
      <c r="A4" s="21" t="s">
        <v>4</v>
      </c>
      <c r="B4" s="21" t="s">
        <v>28</v>
      </c>
      <c r="C4" s="26">
        <v>504874</v>
      </c>
      <c r="D4" s="26">
        <v>484745</v>
      </c>
      <c r="E4" s="26">
        <v>357453</v>
      </c>
      <c r="F4" s="27">
        <v>1347072</v>
      </c>
      <c r="G4" s="27">
        <v>2245120</v>
      </c>
      <c r="H4" s="31">
        <f t="shared" ref="H4:H15" si="0">F4/3*5</f>
        <v>2245120</v>
      </c>
    </row>
    <row r="5" spans="1:8" x14ac:dyDescent="0.25">
      <c r="A5" s="23" t="s">
        <v>29</v>
      </c>
      <c r="B5" s="21" t="s">
        <v>28</v>
      </c>
      <c r="C5" s="26">
        <v>128127</v>
      </c>
      <c r="D5" s="26">
        <v>52067</v>
      </c>
      <c r="E5" s="26">
        <v>33352</v>
      </c>
      <c r="F5" s="27">
        <v>213546</v>
      </c>
      <c r="G5" s="27">
        <v>355910</v>
      </c>
      <c r="H5" s="31">
        <f t="shared" si="0"/>
        <v>355910</v>
      </c>
    </row>
    <row r="6" spans="1:8" x14ac:dyDescent="0.25">
      <c r="A6" s="23" t="s">
        <v>6</v>
      </c>
      <c r="B6" s="21" t="s">
        <v>28</v>
      </c>
      <c r="C6" s="26">
        <v>11365</v>
      </c>
      <c r="D6" s="26">
        <v>30192</v>
      </c>
      <c r="E6" s="26">
        <v>10386</v>
      </c>
      <c r="F6" s="27">
        <v>51943</v>
      </c>
      <c r="G6" s="27">
        <v>86571.666666666657</v>
      </c>
      <c r="H6" s="31">
        <f t="shared" si="0"/>
        <v>86571.666666666657</v>
      </c>
    </row>
    <row r="7" spans="1:8" x14ac:dyDescent="0.25">
      <c r="A7" s="21" t="s">
        <v>7</v>
      </c>
      <c r="B7" s="21" t="s">
        <v>28</v>
      </c>
      <c r="C7" s="26">
        <v>15821</v>
      </c>
      <c r="D7" s="26">
        <v>89522</v>
      </c>
      <c r="E7" s="26">
        <v>75730</v>
      </c>
      <c r="F7" s="27">
        <v>181073</v>
      </c>
      <c r="G7" s="27">
        <v>301788.33333333331</v>
      </c>
      <c r="H7" s="31">
        <f t="shared" si="0"/>
        <v>301788.33333333331</v>
      </c>
    </row>
    <row r="8" spans="1:8" x14ac:dyDescent="0.25">
      <c r="A8" s="21" t="s">
        <v>8</v>
      </c>
      <c r="B8" s="21" t="s">
        <v>28</v>
      </c>
      <c r="C8" s="26">
        <v>9535</v>
      </c>
      <c r="D8" s="26">
        <v>6544</v>
      </c>
      <c r="E8" s="26">
        <v>3670</v>
      </c>
      <c r="F8" s="27">
        <v>19749</v>
      </c>
      <c r="G8" s="27">
        <v>32915</v>
      </c>
      <c r="H8" s="31">
        <f t="shared" si="0"/>
        <v>32915</v>
      </c>
    </row>
    <row r="9" spans="1:8" x14ac:dyDescent="0.25">
      <c r="A9" s="21" t="s">
        <v>9</v>
      </c>
      <c r="B9" s="21" t="s">
        <v>30</v>
      </c>
      <c r="C9" s="26">
        <v>579</v>
      </c>
      <c r="D9" s="26">
        <v>468</v>
      </c>
      <c r="E9" s="26">
        <v>604</v>
      </c>
      <c r="F9" s="27">
        <v>1651</v>
      </c>
      <c r="G9" s="27">
        <v>2751.666666666667</v>
      </c>
      <c r="H9" s="31">
        <f t="shared" si="0"/>
        <v>2751.666666666667</v>
      </c>
    </row>
    <row r="10" spans="1:8" x14ac:dyDescent="0.25">
      <c r="A10" s="21" t="s">
        <v>10</v>
      </c>
      <c r="B10" s="21" t="s">
        <v>30</v>
      </c>
      <c r="C10" s="26">
        <v>133</v>
      </c>
      <c r="D10" s="26">
        <v>220</v>
      </c>
      <c r="E10" s="26">
        <v>125</v>
      </c>
      <c r="F10" s="27">
        <v>478</v>
      </c>
      <c r="G10" s="27">
        <v>796.66666666666674</v>
      </c>
      <c r="H10" s="31">
        <f t="shared" si="0"/>
        <v>796.66666666666674</v>
      </c>
    </row>
    <row r="11" spans="1:8" x14ac:dyDescent="0.25">
      <c r="A11" s="21" t="s">
        <v>31</v>
      </c>
      <c r="B11" s="21" t="s">
        <v>30</v>
      </c>
      <c r="C11" s="26">
        <v>9</v>
      </c>
      <c r="D11" s="26">
        <v>2.5</v>
      </c>
      <c r="E11" s="26">
        <v>0.61</v>
      </c>
      <c r="F11" s="27">
        <v>12.11</v>
      </c>
      <c r="G11" s="27">
        <v>20.18333333333333</v>
      </c>
      <c r="H11" s="31">
        <f t="shared" si="0"/>
        <v>20.18333333333333</v>
      </c>
    </row>
    <row r="12" spans="1:8" x14ac:dyDescent="0.25">
      <c r="A12" s="21" t="s">
        <v>32</v>
      </c>
      <c r="B12" s="21" t="s">
        <v>30</v>
      </c>
      <c r="C12" s="26">
        <v>0</v>
      </c>
      <c r="D12" s="26">
        <v>0</v>
      </c>
      <c r="E12" s="26">
        <v>0</v>
      </c>
      <c r="F12" s="27">
        <v>0</v>
      </c>
      <c r="G12" s="27">
        <v>0</v>
      </c>
      <c r="H12" s="31">
        <f t="shared" si="0"/>
        <v>0</v>
      </c>
    </row>
    <row r="13" spans="1:8" x14ac:dyDescent="0.25">
      <c r="A13" s="21" t="s">
        <v>12</v>
      </c>
      <c r="B13" s="24" t="s">
        <v>28</v>
      </c>
      <c r="C13" s="26">
        <v>37574</v>
      </c>
      <c r="D13" s="26">
        <v>20973</v>
      </c>
      <c r="E13" s="26">
        <v>1867</v>
      </c>
      <c r="F13" s="27">
        <v>60414</v>
      </c>
      <c r="G13" s="27">
        <v>100690</v>
      </c>
      <c r="H13" s="31">
        <f t="shared" si="0"/>
        <v>100690</v>
      </c>
    </row>
    <row r="14" spans="1:8" x14ac:dyDescent="0.25">
      <c r="A14" s="21" t="s">
        <v>13</v>
      </c>
      <c r="B14" s="24" t="s">
        <v>28</v>
      </c>
      <c r="C14" s="26">
        <v>53980</v>
      </c>
      <c r="D14" s="26">
        <v>119600</v>
      </c>
      <c r="E14" s="26">
        <v>36550</v>
      </c>
      <c r="F14" s="27">
        <v>210130</v>
      </c>
      <c r="G14" s="27">
        <v>350216.66666666663</v>
      </c>
      <c r="H14" s="31">
        <f t="shared" si="0"/>
        <v>350216.66666666663</v>
      </c>
    </row>
    <row r="15" spans="1:8" x14ac:dyDescent="0.25">
      <c r="A15" s="25" t="s">
        <v>33</v>
      </c>
      <c r="B15" s="25" t="s">
        <v>28</v>
      </c>
      <c r="C15" s="27">
        <v>19772</v>
      </c>
      <c r="D15" s="27">
        <v>108481</v>
      </c>
      <c r="E15" s="27">
        <v>25054</v>
      </c>
      <c r="F15" s="27">
        <v>153307</v>
      </c>
      <c r="G15" s="27">
        <v>255511.66666666669</v>
      </c>
      <c r="H15" s="31">
        <f t="shared" si="0"/>
        <v>255511.66666666669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08915e-053a-4b46-9ac4-510cc1e891f7">EV5DVUR6RRZR-52-12427</_dlc_DocId>
    <_dlc_DocIdUrl xmlns="1908915e-053a-4b46-9ac4-510cc1e891f7">
      <Url>http://finance/supply/pba/_layouts/DocIdRedir.aspx?ID=EV5DVUR6RRZR-52-12427</Url>
      <Description>EV5DVUR6RRZR-52-12427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6F512F-AF54-4DC1-9785-53743262EEEB}">
  <ds:schemaRefs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1908915e-053a-4b46-9ac4-510cc1e891f7"/>
  </ds:schemaRefs>
</ds:datastoreItem>
</file>

<file path=customXml/itemProps2.xml><?xml version="1.0" encoding="utf-8"?>
<ds:datastoreItem xmlns:ds="http://schemas.openxmlformats.org/officeDocument/2006/customXml" ds:itemID="{41E96089-4D4A-48A5-B003-00A5386224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61D590-0521-4235-BE4A-79B229EFE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8915e-053a-4b46-9ac4-510cc1e891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Bid Workbook</vt:lpstr>
      <vt:lpstr>Forecast sheet reference only</vt:lpstr>
      <vt:lpstr>'Bid Workbook'!Print_Area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Lovgren, Rodney D.</dc:creator>
  <cp:lastModifiedBy>Knox, Sean W.</cp:lastModifiedBy>
  <cp:lastPrinted>2017-10-24T13:10:58Z</cp:lastPrinted>
  <dcterms:created xsi:type="dcterms:W3CDTF">2017-10-19T19:53:56Z</dcterms:created>
  <dcterms:modified xsi:type="dcterms:W3CDTF">2018-10-26T13:56:56Z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  <property fmtid="{D5CDD505-2E9C-101B-9397-08002B2CF9AE}" pid="3" name="_dlc_DocIdItemGuid">
    <vt:lpwstr>94f3d463-6e3a-43f3-b3be-478e92110e54</vt:lpwstr>
  </property>
  <property fmtid="{D5CDD505-2E9C-101B-9397-08002B2CF9AE}" pid="4" name="Order">
    <vt:r8>1183100</vt:r8>
  </property>
</Properties>
</file>