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everca\Documents\Solicitations\NGS\"/>
    </mc:Choice>
  </mc:AlternateContent>
  <xr:revisionPtr revIDLastSave="0" documentId="13_ncr:1_{4325AB70-008D-4877-90CC-F85838A1522F}" xr6:coauthVersionLast="47" xr6:coauthVersionMax="47" xr10:uidLastSave="{00000000-0000-0000-0000-000000000000}"/>
  <bookViews>
    <workbookView xWindow="28680" yWindow="-120" windowWidth="29040" windowHeight="15720" tabRatio="940" xr2:uid="{00000000-000D-0000-FFFF-FFFF00000000}"/>
  </bookViews>
  <sheets>
    <sheet name="Bid Totals" sheetId="11" r:id="rId1"/>
    <sheet name="Northside Gen." sheetId="1" r:id="rId2"/>
    <sheet name="CT's" sheetId="2" r:id="rId3"/>
    <sheet name="Water Plants" sheetId="5" r:id="rId4"/>
    <sheet name="Core City &amp; BioSolids" sheetId="8" r:id="rId5"/>
    <sheet name="North Grid" sheetId="7" r:id="rId6"/>
    <sheet name="East Grid" sheetId="14" r:id="rId7"/>
    <sheet name="South Grid" sheetId="6" r:id="rId8"/>
    <sheet name="West Grid" sheetId="15" r:id="rId9"/>
    <sheet name="St Johns Grid" sheetId="9" r:id="rId10"/>
    <sheet name="Nassau Grid" sheetId="18" r:id="rId11"/>
    <sheet name="T&amp;M Rates" sheetId="16" r:id="rId12"/>
    <sheet name="Load Tests" sheetId="17" r:id="rId13"/>
  </sheets>
  <definedNames>
    <definedName name="_xlnm.Print_Area" localSheetId="1">'Northside Gen.'!$A$1:$L$56</definedName>
    <definedName name="_xlnm.Print_Area" localSheetId="3">'Water Plants'!$A$1:$L$44</definedName>
    <definedName name="_xlnm.Print_Titles" localSheetId="10">'Nassau Grid'!#REF!</definedName>
    <definedName name="_xlnm.Print_Titles" localSheetId="1">'Northside Gen.'!$1:$6</definedName>
    <definedName name="_xlnm.Print_Titles" localSheetId="9">'St Johns Grid'!#REF!</definedName>
    <definedName name="_xlnm.Print_Titles" localSheetId="3">'Water Plants'!$1:$6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3" i="5" l="1"/>
  <c r="I11" i="18" l="1"/>
  <c r="I9" i="18"/>
  <c r="I10" i="18"/>
  <c r="I18" i="9"/>
  <c r="K12" i="15"/>
  <c r="K11" i="15"/>
  <c r="K18" i="15"/>
  <c r="K17" i="15"/>
  <c r="K9" i="15"/>
  <c r="I14" i="6"/>
  <c r="I15" i="6"/>
  <c r="I16" i="6"/>
  <c r="I17" i="6"/>
  <c r="I18" i="6"/>
  <c r="I17" i="9"/>
  <c r="I19" i="14"/>
  <c r="I17" i="14"/>
  <c r="E12" i="16" l="1"/>
  <c r="F12" i="16" s="1"/>
  <c r="L15" i="8" l="1"/>
  <c r="L19" i="5"/>
  <c r="L41" i="5"/>
  <c r="L55" i="1"/>
  <c r="L54" i="1"/>
  <c r="I20" i="2" l="1"/>
  <c r="I18" i="2"/>
  <c r="I17" i="2"/>
  <c r="I19" i="2"/>
  <c r="E11" i="17" l="1"/>
  <c r="E10" i="17"/>
  <c r="E9" i="17"/>
  <c r="E8" i="17"/>
  <c r="E7" i="17"/>
  <c r="E6" i="17"/>
  <c r="E5" i="17"/>
  <c r="E4" i="17"/>
  <c r="E3" i="17"/>
  <c r="I19" i="9" l="1"/>
  <c r="I16" i="9"/>
  <c r="I15" i="9"/>
  <c r="I14" i="9"/>
  <c r="I13" i="9"/>
  <c r="I12" i="9"/>
  <c r="I10" i="9"/>
  <c r="I11" i="9"/>
  <c r="I8" i="18" l="1"/>
  <c r="L9" i="1"/>
  <c r="K40" i="15"/>
  <c r="K39" i="15"/>
  <c r="K38" i="15"/>
  <c r="K37" i="15"/>
  <c r="K36" i="15"/>
  <c r="K35" i="15"/>
  <c r="K34" i="15"/>
  <c r="K33" i="15"/>
  <c r="K32" i="15"/>
  <c r="K31" i="15"/>
  <c r="K30" i="15"/>
  <c r="K29" i="15"/>
  <c r="K28" i="15"/>
  <c r="K27" i="15"/>
  <c r="K26" i="15"/>
  <c r="K25" i="15"/>
  <c r="K16" i="15"/>
  <c r="K15" i="15"/>
  <c r="B12" i="11" l="1"/>
  <c r="E9" i="16" l="1"/>
  <c r="F9" i="16" s="1"/>
  <c r="E8" i="16"/>
  <c r="F8" i="16" s="1"/>
  <c r="F5" i="16"/>
  <c r="F4" i="16"/>
  <c r="F13" i="16" l="1"/>
  <c r="B13" i="11"/>
  <c r="L33" i="8"/>
  <c r="L32" i="8"/>
  <c r="L31" i="8"/>
  <c r="L30" i="8"/>
  <c r="L29" i="8"/>
  <c r="L16" i="8"/>
  <c r="I18" i="14" l="1"/>
  <c r="L20" i="7"/>
  <c r="L21" i="7"/>
  <c r="L22" i="7"/>
  <c r="L26" i="5"/>
  <c r="L29" i="5"/>
  <c r="L30" i="5"/>
  <c r="L28" i="5"/>
  <c r="L27" i="5"/>
  <c r="L23" i="5"/>
  <c r="L21" i="5"/>
  <c r="L17" i="5"/>
  <c r="L22" i="5"/>
  <c r="L18" i="5"/>
  <c r="L20" i="5"/>
  <c r="L31" i="5"/>
  <c r="L14" i="5"/>
  <c r="L42" i="5"/>
  <c r="L40" i="5"/>
  <c r="L39" i="5"/>
  <c r="L27" i="1" l="1"/>
  <c r="L29" i="1"/>
  <c r="L28" i="1"/>
  <c r="L30" i="1"/>
  <c r="L25" i="1"/>
  <c r="L26" i="1"/>
  <c r="L7" i="1"/>
  <c r="L8" i="1"/>
  <c r="L17" i="1"/>
  <c r="L52" i="1"/>
  <c r="L53" i="1"/>
  <c r="L49" i="1"/>
  <c r="L10" i="1"/>
  <c r="L11" i="1"/>
  <c r="L12" i="1"/>
  <c r="L13" i="1"/>
  <c r="L14" i="1"/>
  <c r="L15" i="1"/>
  <c r="L16" i="1"/>
  <c r="L51" i="1"/>
  <c r="L50" i="1"/>
  <c r="L35" i="8"/>
  <c r="L34" i="8"/>
  <c r="L28" i="8"/>
  <c r="K14" i="15"/>
  <c r="K13" i="15"/>
  <c r="K10" i="15"/>
  <c r="K8" i="15"/>
  <c r="K7" i="15"/>
  <c r="L17" i="8"/>
  <c r="L14" i="8"/>
  <c r="L13" i="8"/>
  <c r="L12" i="8"/>
  <c r="L11" i="8"/>
  <c r="L10" i="8"/>
  <c r="L9" i="8"/>
  <c r="L8" i="8"/>
  <c r="L7" i="8"/>
  <c r="I16" i="14"/>
  <c r="I15" i="14"/>
  <c r="I14" i="14"/>
  <c r="I13" i="14"/>
  <c r="I12" i="14"/>
  <c r="I11" i="14"/>
  <c r="I10" i="14"/>
  <c r="I9" i="14"/>
  <c r="I8" i="14"/>
  <c r="I7" i="14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I13" i="6"/>
  <c r="I12" i="6"/>
  <c r="I11" i="6"/>
  <c r="I10" i="6"/>
  <c r="I9" i="6"/>
  <c r="I8" i="6"/>
  <c r="L8" i="5"/>
  <c r="L13" i="5"/>
  <c r="L12" i="5"/>
  <c r="L9" i="5"/>
  <c r="L11" i="5"/>
  <c r="L10" i="5"/>
  <c r="L7" i="5"/>
  <c r="L15" i="5"/>
  <c r="L25" i="5"/>
  <c r="L24" i="5"/>
  <c r="L16" i="5"/>
  <c r="I21" i="2"/>
  <c r="I16" i="2"/>
  <c r="I15" i="2"/>
  <c r="I14" i="2"/>
  <c r="I13" i="2"/>
  <c r="I12" i="2"/>
  <c r="I11" i="2"/>
  <c r="K41" i="15" l="1"/>
  <c r="B10" i="11" s="1"/>
  <c r="I20" i="9"/>
  <c r="B11" i="11" s="1"/>
  <c r="L38" i="8"/>
  <c r="B6" i="11" s="1"/>
  <c r="B8" i="11"/>
  <c r="L23" i="7"/>
  <c r="B7" i="11" s="1"/>
  <c r="I19" i="6"/>
  <c r="B9" i="11" s="1"/>
  <c r="L44" i="5"/>
  <c r="B5" i="11" s="1"/>
  <c r="I22" i="2"/>
  <c r="B4" i="11" s="1"/>
  <c r="L48" i="1" l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24" i="1"/>
  <c r="L18" i="1"/>
  <c r="L19" i="1"/>
  <c r="L20" i="1"/>
  <c r="L23" i="1"/>
  <c r="L22" i="1"/>
  <c r="L21" i="1"/>
  <c r="L31" i="1"/>
  <c r="L33" i="1"/>
  <c r="L32" i="1"/>
  <c r="L56" i="1" l="1"/>
  <c r="B3" i="11" s="1"/>
  <c r="B14" i="11" s="1"/>
</calcChain>
</file>

<file path=xl/sharedStrings.xml><?xml version="1.0" encoding="utf-8"?>
<sst xmlns="http://schemas.openxmlformats.org/spreadsheetml/2006/main" count="1247" uniqueCount="677">
  <si>
    <t>078-19 Appendix B Respondent Rates Workbook</t>
  </si>
  <si>
    <t>JEA Overhead Crane &amp; Hoist Testing, Repair and Maintenance</t>
  </si>
  <si>
    <t>Subtotal for Northside Generating Station</t>
  </si>
  <si>
    <t>Subtotal for Combustion Turbines</t>
  </si>
  <si>
    <t>Subtotal for Water Treatment Plants</t>
  </si>
  <si>
    <t>Subtotal for Core City &amp; BioSolids</t>
  </si>
  <si>
    <t>Subtotal for North Grid</t>
  </si>
  <si>
    <t>Subtotal for East Grid</t>
  </si>
  <si>
    <t>Subtotal for South Grid</t>
  </si>
  <si>
    <t>Subtotal for West Grid</t>
  </si>
  <si>
    <t>Subtotal for St Johns Grid</t>
  </si>
  <si>
    <t>Subtotal for Nassau Grid</t>
  </si>
  <si>
    <t>Subtotal for T&amp;M Rates</t>
  </si>
  <si>
    <t>Total Bid Price -  JEA Overhead Crane &amp; Hoist Maintenance (Enter this Amount on the Bid Form Page 1)</t>
  </si>
  <si>
    <t>Overhead Crane &amp; Hoist Maintenance - Northside Generating Station</t>
  </si>
  <si>
    <t>Inspection Costs</t>
  </si>
  <si>
    <t>Bid Item #</t>
  </si>
  <si>
    <t>Equipment
Location</t>
  </si>
  <si>
    <t>JEA
Equipment ID</t>
  </si>
  <si>
    <t>Hoist Mfg.
UON</t>
  </si>
  <si>
    <t>Model #</t>
  </si>
  <si>
    <t>Serial #</t>
  </si>
  <si>
    <t>Capacity
(tons)</t>
  </si>
  <si>
    <t>Span</t>
  </si>
  <si>
    <t>Lift</t>
  </si>
  <si>
    <t>Criticality</t>
  </si>
  <si>
    <t>Annual</t>
  </si>
  <si>
    <t>Five-Year
Totals</t>
  </si>
  <si>
    <t>Ship Unloader Hoist #1</t>
  </si>
  <si>
    <t>N00-FS57-016</t>
  </si>
  <si>
    <t>Morris
Monorail Hoist
(EWRH)</t>
  </si>
  <si>
    <t>420L-1/1STD</t>
  </si>
  <si>
    <t>16-305087</t>
  </si>
  <si>
    <t>25'</t>
  </si>
  <si>
    <t>135'</t>
  </si>
  <si>
    <t>Low</t>
  </si>
  <si>
    <t>Ship Unloader Hoist #2</t>
  </si>
  <si>
    <t>N00-FS57-032</t>
  </si>
  <si>
    <t>32-305086</t>
  </si>
  <si>
    <t>-</t>
  </si>
  <si>
    <t>185'</t>
  </si>
  <si>
    <t>Storeroom #4</t>
  </si>
  <si>
    <t>N00MB23-011</t>
  </si>
  <si>
    <t>Harnischfeger P&amp;H Bridge Crane (EWRH)</t>
  </si>
  <si>
    <t>43JJ120</t>
  </si>
  <si>
    <t>T67239</t>
  </si>
  <si>
    <t>40'</t>
  </si>
  <si>
    <t>20'</t>
  </si>
  <si>
    <t>LS Prep Bldg. Dryer/Mill "A" North
2nd Floor</t>
  </si>
  <si>
    <t>N00-MB57-001</t>
  </si>
  <si>
    <t>Yale
Monorail Hoist
(EWRH)</t>
  </si>
  <si>
    <t>BEW5X20
RT15D4</t>
  </si>
  <si>
    <t>1984076E</t>
  </si>
  <si>
    <t>50'</t>
  </si>
  <si>
    <t>LS Prep Bldg. Dryer/Mill "B" Mid
2nd Floor</t>
  </si>
  <si>
    <t>N00-MB57-002</t>
  </si>
  <si>
    <t>1984076A</t>
  </si>
  <si>
    <t>LS Prep Bldg. Dryer/Mill "C" South
2nd Floor</t>
  </si>
  <si>
    <t>N00-MB57-003</t>
  </si>
  <si>
    <t>LS Prep Bldg. North
Top Floor</t>
  </si>
  <si>
    <t>N00-MB57-004</t>
  </si>
  <si>
    <t>EEW5X20
RT25S2</t>
  </si>
  <si>
    <t>1983977A</t>
  </si>
  <si>
    <t>110'</t>
  </si>
  <si>
    <t>LS Prep Bldg. Mid
Top Floor</t>
  </si>
  <si>
    <t>N00-MB57-005</t>
  </si>
  <si>
    <t>Yale
Monorail Hoist
(ECH)</t>
  </si>
  <si>
    <t>JLA-277-VND</t>
  </si>
  <si>
    <t>LS Prep Bldg. South
Top Floor</t>
  </si>
  <si>
    <t>N00-MB57-006</t>
  </si>
  <si>
    <t>JLA-276-VND</t>
  </si>
  <si>
    <t>12'</t>
  </si>
  <si>
    <t>Bed Ash 
Blower Bldg. 72</t>
  </si>
  <si>
    <t>N00-MB57-007</t>
  </si>
  <si>
    <t>BEW5X33
RT12S4</t>
  </si>
  <si>
    <t>2102845A</t>
  </si>
  <si>
    <t>15'</t>
  </si>
  <si>
    <t>NS 1 &amp; 2 Stack CEMs Hoist</t>
  </si>
  <si>
    <t>N00-MB57-010</t>
  </si>
  <si>
    <t>Hoist
(EWRH)</t>
  </si>
  <si>
    <t>EU55DNKUN20-
2500V1</t>
  </si>
  <si>
    <t>Maint. Building Pump Shop
Bridge Crane</t>
  </si>
  <si>
    <t>N00-MB57-011</t>
  </si>
  <si>
    <t>DeShazo Crane
Yale Hoist
(EWRH)</t>
  </si>
  <si>
    <t>45B01555+
DEW15X16
RT11S4</t>
  </si>
  <si>
    <t>W314254-A</t>
  </si>
  <si>
    <t>Maint. Building Weld Shop
Bridge Crane</t>
  </si>
  <si>
    <t>N00-MB57-012</t>
  </si>
  <si>
    <t>4501055+
CEW10X20ST1404</t>
  </si>
  <si>
    <t>W305093A</t>
  </si>
  <si>
    <t>Maint. Building Machine Shop Bridge Crane</t>
  </si>
  <si>
    <t>N00-MB57-013</t>
  </si>
  <si>
    <t>Manning Maxwell
&amp; Moore Dresser
(EWRH)</t>
  </si>
  <si>
    <t>N/A</t>
  </si>
  <si>
    <t>65-38073HT</t>
  </si>
  <si>
    <t>1,15</t>
  </si>
  <si>
    <t>Turbine Bldg. Bridge Crane
4th Floor</t>
  </si>
  <si>
    <t>N00-MB57-014</t>
  </si>
  <si>
    <t>Whiting
(EWRH)</t>
  </si>
  <si>
    <t>Aux</t>
  </si>
  <si>
    <t>100'</t>
  </si>
  <si>
    <t>High</t>
  </si>
  <si>
    <t>Main</t>
  </si>
  <si>
    <t>Electric Shop Bridge Crane
Ground Floor</t>
  </si>
  <si>
    <t>N00-MB57-015</t>
  </si>
  <si>
    <t>Demag Crane
Konecrane
(ECH)</t>
  </si>
  <si>
    <t>XN102000
12M16T2CT4I</t>
  </si>
  <si>
    <t>35'</t>
  </si>
  <si>
    <t>MNX Hoist
Tripper Floor</t>
  </si>
  <si>
    <t>N00-MB57-314</t>
  </si>
  <si>
    <t>Transfer 
Bldg. #5</t>
  </si>
  <si>
    <t>N00-MB57-315</t>
  </si>
  <si>
    <t>150'</t>
  </si>
  <si>
    <t>N01 Fly Ash Silo Hoist</t>
  </si>
  <si>
    <t>N00-MB57-922</t>
  </si>
  <si>
    <t>Reliable Crane Yale Hoist
(ECH)</t>
  </si>
  <si>
    <t>KELB0132</t>
  </si>
  <si>
    <t>198344+
AH5700XD</t>
  </si>
  <si>
    <t>220'</t>
  </si>
  <si>
    <t>N02 Fly Ash Silo Hoist</t>
  </si>
  <si>
    <t>N00-MB57-923</t>
  </si>
  <si>
    <t>N01 Bed Ash Silo Hoist</t>
  </si>
  <si>
    <t>N00-MB57-926</t>
  </si>
  <si>
    <t>250'</t>
  </si>
  <si>
    <t>N02 Bed Ash Silo Hoist</t>
  </si>
  <si>
    <t>N00-MB57-927</t>
  </si>
  <si>
    <t>Reliable Crane
Yale Hoist
(EWRH)</t>
  </si>
  <si>
    <t>Turbine Bldg.
4th Floor
"A" Frame 36</t>
  </si>
  <si>
    <t>N00-MB57-931</t>
  </si>
  <si>
    <t>Wallace Gantry Harrington
(ECH)</t>
  </si>
  <si>
    <t>S4T21-S25+
EP1A-06SY1743</t>
  </si>
  <si>
    <t>Turbine Bldg.
4th Floor
"A" Frame 35A</t>
  </si>
  <si>
    <t>N00-MB57-932</t>
  </si>
  <si>
    <t>SPANCO Yellow Yale
(EWRH)</t>
  </si>
  <si>
    <t>XN25500020</t>
  </si>
  <si>
    <t>W320203A</t>
  </si>
  <si>
    <t>Turbine Bldg.
4th Floor
"A" Frame 35B</t>
  </si>
  <si>
    <t>SPANCO Yellow Konecranes
(EWRH)</t>
  </si>
  <si>
    <t>P12TC02B02</t>
  </si>
  <si>
    <t>N01 Bed Ash Surge Hopper</t>
  </si>
  <si>
    <t>N01-MB57-001</t>
  </si>
  <si>
    <t>Konecranes
Monorail Hoist
(ECH)</t>
  </si>
  <si>
    <t>XN05-1000054-H08S2E</t>
  </si>
  <si>
    <t>E0809176</t>
  </si>
  <si>
    <t>23'</t>
  </si>
  <si>
    <t>N01 SB MNX "A"
12th Floor
Column "E9"</t>
  </si>
  <si>
    <t>N01-MB57-002</t>
  </si>
  <si>
    <t>Electro-Lift Monorail Hoist
(EWRH)</t>
  </si>
  <si>
    <t>182'</t>
  </si>
  <si>
    <t>N01 SB MNX "B"
12th Floor
Column "E5"</t>
  </si>
  <si>
    <t>N01-MB57-003</t>
  </si>
  <si>
    <t>Electro-Lift Monorail Hoist(EWRH)</t>
  </si>
  <si>
    <t>N01 12th Floor
Column "C2"</t>
  </si>
  <si>
    <t>N01-MB57-004</t>
  </si>
  <si>
    <t>N01 SDA Jib Crane and Hoist</t>
  </si>
  <si>
    <t>N01-MB57-005</t>
  </si>
  <si>
    <t>Konecranes
Trolley Hoist
(ECH)</t>
  </si>
  <si>
    <t>XN10-100160-P3251C</t>
  </si>
  <si>
    <t>E0910112</t>
  </si>
  <si>
    <t>200'</t>
  </si>
  <si>
    <t>N01 Fabric Filter Outside Jib</t>
  </si>
  <si>
    <t>N01-MB57-008</t>
  </si>
  <si>
    <t>Gorbel Jib
Demag Hoist
(ECH)</t>
  </si>
  <si>
    <t>DKU5-500-KV2-F4</t>
  </si>
  <si>
    <t>80'</t>
  </si>
  <si>
    <t>N01 Fabric Filter "A"</t>
  </si>
  <si>
    <t>N01-MB57-009</t>
  </si>
  <si>
    <t>Demag
Monorail Hoist
(ECH)</t>
  </si>
  <si>
    <t>DKUN16-1600-KV1-F4</t>
  </si>
  <si>
    <t>N01 Fabric Filter "B"</t>
  </si>
  <si>
    <t>N01-MB57-010</t>
  </si>
  <si>
    <t>N01 Fabric Filter "C"</t>
  </si>
  <si>
    <t>N01-MB57-011</t>
  </si>
  <si>
    <t>N01 Fabric Filter "D"</t>
  </si>
  <si>
    <t>N01-MB57-012</t>
  </si>
  <si>
    <t>N02 Bed Ash Surge Hopper</t>
  </si>
  <si>
    <t>N02-MB57-001</t>
  </si>
  <si>
    <t>Konecranes Monorail Hoist
(ECH)</t>
  </si>
  <si>
    <t>XN05-100054-H08SZE</t>
  </si>
  <si>
    <t>N02 SB MNX "A" 12th Floor
Column "E21"</t>
  </si>
  <si>
    <t>N02-MB57-002</t>
  </si>
  <si>
    <t>N02 SB MNX "B" 12th Floor
Column "E17"</t>
  </si>
  <si>
    <t>N02-MB57-003</t>
  </si>
  <si>
    <t>N01 12th Floor
Column "C15"</t>
  </si>
  <si>
    <t>N02-MB57-004</t>
  </si>
  <si>
    <t>N02 SDA Jib Crane and Hoist</t>
  </si>
  <si>
    <t>N02-MB57-005</t>
  </si>
  <si>
    <t>Coffing Trolley Hoist
(ECH)</t>
  </si>
  <si>
    <t>EC2032-4</t>
  </si>
  <si>
    <t>EC3F124VUD</t>
  </si>
  <si>
    <t>N02 Fabric Filter</t>
  </si>
  <si>
    <t>N02-MB57-008</t>
  </si>
  <si>
    <t>N02 Fabric Filter "A"</t>
  </si>
  <si>
    <t>N02-MB57-009</t>
  </si>
  <si>
    <t>XN10-100080-P32T1C</t>
  </si>
  <si>
    <t>E0910165</t>
  </si>
  <si>
    <t>N02 Fabric Filter "B"</t>
  </si>
  <si>
    <t>N02-MB57-010</t>
  </si>
  <si>
    <t>N02 Fabric Filter "C"</t>
  </si>
  <si>
    <t>N02-MB57-011</t>
  </si>
  <si>
    <t>N02 Fabric Filter "D"</t>
  </si>
  <si>
    <t>N02-MB57-012</t>
  </si>
  <si>
    <t>Byproduct Svcs</t>
  </si>
  <si>
    <t>Harrington Navy Trolley Hoist
(MCH)</t>
  </si>
  <si>
    <t>CF40210</t>
  </si>
  <si>
    <t>B001.961</t>
  </si>
  <si>
    <t>Morris
Monorail Hoist
(MCH)</t>
  </si>
  <si>
    <t>CF40219</t>
  </si>
  <si>
    <t>Total 5-Year Cost  -  NGS Overhead Crane &amp; Hoist Maintenance</t>
  </si>
  <si>
    <t>Overhead Crane &amp; Hoist Maintenance - Combustion Turbines</t>
  </si>
  <si>
    <t>Brandy Branch Generating Station, 15701 West Beaver St, Jacksonville, FL  32234</t>
  </si>
  <si>
    <t>JEA Contact:  Kristin Anderson, ph. 904.665.7841, email:  andekm@jea.com</t>
  </si>
  <si>
    <t>Kennedy Generating Station, 4215 Talleyrand Ave, Jacksonville, FL  32206</t>
  </si>
  <si>
    <t>Greenland Energy Center, 6850 Energy Center Drive, Jacksonville, FL  32256</t>
  </si>
  <si>
    <t>JEA Contact:  Roy Knight, ph. 904.665.8370, email:  knigre@jea.com</t>
  </si>
  <si>
    <t>BBGS
MNX Shop</t>
  </si>
  <si>
    <t>Bridge Crane</t>
  </si>
  <si>
    <t>Konecranes</t>
  </si>
  <si>
    <t>HFW04732</t>
  </si>
  <si>
    <t>B51 Turbine Enclosure</t>
  </si>
  <si>
    <t>Manual Chain Hoist</t>
  </si>
  <si>
    <t>B52 Turbine Enclosure</t>
  </si>
  <si>
    <t>B53 Turbine Enclosure</t>
  </si>
  <si>
    <t>KGS Warehouse North</t>
  </si>
  <si>
    <t>Spanmaster/Yale</t>
  </si>
  <si>
    <t>W307293B</t>
  </si>
  <si>
    <t>BEW3X22 RT16S2</t>
  </si>
  <si>
    <t>KGS Warehouse South</t>
  </si>
  <si>
    <t>ACI</t>
  </si>
  <si>
    <t>WRLH01024 S02041</t>
  </si>
  <si>
    <t>K37 Turbine Enclosure</t>
  </si>
  <si>
    <t>K38 Turbine Enclosure</t>
  </si>
  <si>
    <t>GEC Warehouse</t>
  </si>
  <si>
    <t>Mid-Atlantic</t>
  </si>
  <si>
    <t>E-4105</t>
  </si>
  <si>
    <t>G61 Turbine Enclosure</t>
  </si>
  <si>
    <t>G62 Turbine Enclosure</t>
  </si>
  <si>
    <t>Total 5-Year Cost  -  Combustion Turbine Overhead Crane &amp; Hoist Maintenance</t>
  </si>
  <si>
    <t>Overhead Crane &amp; Hoist Maintenance - Water Treatment Plants</t>
  </si>
  <si>
    <t>Ridenhour WTP - 102 Kernan Blvd, Jacksonville, FL  32225</t>
  </si>
  <si>
    <t>JEA Contact: Shannon Jordan, ph. 904.665.6819, email: jords@jea.com</t>
  </si>
  <si>
    <t>Arlington WTP 
1425 Maitland Rd 
32211</t>
  </si>
  <si>
    <t>AR-01
252089</t>
  </si>
  <si>
    <t>Bartram Re-Pump 
4503 Racetrack Rd 
32259</t>
  </si>
  <si>
    <t>BT-01
263518</t>
  </si>
  <si>
    <t>Brierwood WTP 
6513 Powers Ave 
32207</t>
  </si>
  <si>
    <t>BR-01
252091</t>
  </si>
  <si>
    <t>Deshazo
(EWRH)</t>
  </si>
  <si>
    <t>SG-EOT-EWRH</t>
  </si>
  <si>
    <t>16313-3</t>
  </si>
  <si>
    <t>36'</t>
  </si>
  <si>
    <t>Cecil WTP 
13601 Normandy Blvd 
32221</t>
  </si>
  <si>
    <t>CC-01
252089</t>
  </si>
  <si>
    <t>Community Hall WTP 
2935 Orange Pickers Rd 
32223</t>
  </si>
  <si>
    <t>CH-01252090</t>
  </si>
  <si>
    <t>Yale
(EWRH)</t>
  </si>
  <si>
    <t>LEW322MT10S4</t>
  </si>
  <si>
    <t>LEW3B108XGD</t>
  </si>
  <si>
    <t>61'</t>
  </si>
  <si>
    <t>10'</t>
  </si>
  <si>
    <t>Deerwood 3 WTP 
7587 Southside Blvd 
32256</t>
  </si>
  <si>
    <t>DW-01
252093
Pump Room</t>
  </si>
  <si>
    <t>16313-2</t>
  </si>
  <si>
    <t>30'</t>
  </si>
  <si>
    <t>DW-01
SHOP
CRANE</t>
  </si>
  <si>
    <t>LEW322MT1QS4</t>
  </si>
  <si>
    <t>LEW3-B109XGD</t>
  </si>
  <si>
    <t>53'</t>
  </si>
  <si>
    <t>Greenland WTP 
6850 Energy Center Dr 
32256</t>
  </si>
  <si>
    <t>GR-01
269640</t>
  </si>
  <si>
    <t>Gorbel
(MCH)</t>
  </si>
  <si>
    <t>SGURPT</t>
  </si>
  <si>
    <t>22'</t>
  </si>
  <si>
    <t>Hendricks WTP 
1418 Kings Ave 
32207</t>
  </si>
  <si>
    <t>HD-01
252086</t>
  </si>
  <si>
    <t>MHS
(MCH)</t>
  </si>
  <si>
    <t>45'</t>
  </si>
  <si>
    <t>Highlands WTP 
801 Beckner St 
32218</t>
  </si>
  <si>
    <t>HL-01
234979</t>
  </si>
  <si>
    <t>Lakeshore WTP 
2113 Hamilton St 
32210</t>
  </si>
  <si>
    <t>LS-01
252084</t>
  </si>
  <si>
    <t>Homemade
(MCH)</t>
  </si>
  <si>
    <t>Series 648</t>
  </si>
  <si>
    <t>S-THA040FR</t>
  </si>
  <si>
    <t>27'</t>
  </si>
  <si>
    <t>11'</t>
  </si>
  <si>
    <t>Lovegrove WTP 
5575 Barker St 
32207</t>
  </si>
  <si>
    <t>LG-01
234978</t>
  </si>
  <si>
    <t>Yale
(MCH)</t>
  </si>
  <si>
    <t>LKTH-596779</t>
  </si>
  <si>
    <t>39'</t>
  </si>
  <si>
    <t>LG-02
234978</t>
  </si>
  <si>
    <t>Detroit Hoist &amp; Crane
(EWRH)</t>
  </si>
  <si>
    <t>8'</t>
  </si>
  <si>
    <t>Marietta WTP 
201 North McCargo St 
32220</t>
  </si>
  <si>
    <t>MA-01
234977</t>
  </si>
  <si>
    <t>McDuff WTP 
1040 South McDuff Ave 
32205</t>
  </si>
  <si>
    <t>MD-01
252088</t>
  </si>
  <si>
    <t>Manning Maxwell &amp; Moore
(EWRH &amp; MCH)</t>
  </si>
  <si>
    <t>3235781+
Series 648</t>
  </si>
  <si>
    <t>15898+
532063461S-THA128FK</t>
  </si>
  <si>
    <t>Norwood WTP 
1033 Escambia St 
32208</t>
  </si>
  <si>
    <t>NOW-01
248331</t>
  </si>
  <si>
    <t>Conco
(MCH)</t>
  </si>
  <si>
    <t>4723+C-28</t>
  </si>
  <si>
    <t>17'</t>
  </si>
  <si>
    <t>Oakridge WTP 
11789 Saints Rd 
32246</t>
  </si>
  <si>
    <t>OR-01
252092</t>
  </si>
  <si>
    <t>CM
(ECH)</t>
  </si>
  <si>
    <t>1918H</t>
  </si>
  <si>
    <t>Ridenhour WTP 
102 Kernan Blvd 
32225</t>
  </si>
  <si>
    <t>RID02
252085</t>
  </si>
  <si>
    <t>FHS
(EWRH)</t>
  </si>
  <si>
    <t>Moderate</t>
  </si>
  <si>
    <t>RID02
SHOP</t>
  </si>
  <si>
    <t>80L03030S16</t>
  </si>
  <si>
    <t>97J20891</t>
  </si>
  <si>
    <t>River Oaks Re-Pump 
1851 River Oaks Rd 
32207</t>
  </si>
  <si>
    <t>RO-01
264539</t>
  </si>
  <si>
    <t>Industrial Scale &amp; Equipment
(MCH)</t>
  </si>
  <si>
    <t>Southwest WTP 
7754 Wheat Rd 
32244</t>
  </si>
  <si>
    <t>SW-01
252094</t>
  </si>
  <si>
    <t>Philadelphia
(MCH)</t>
  </si>
  <si>
    <t>82151A</t>
  </si>
  <si>
    <t>37'</t>
  </si>
  <si>
    <t>SW-01
SHOP</t>
  </si>
  <si>
    <t>41'</t>
  </si>
  <si>
    <t>St Johns Forest 
2740-1 CR 210 
32259</t>
  </si>
  <si>
    <t>WT-005
252171</t>
  </si>
  <si>
    <t>St Johns North WTP 
2369 Hawkcrest Dr E 
32259</t>
  </si>
  <si>
    <t>WT-011
257170</t>
  </si>
  <si>
    <t>Westlake WTP 
4770 Cisco Lake Dr W 
32219</t>
  </si>
  <si>
    <t>WL-01
234976</t>
  </si>
  <si>
    <t>Overhead Crane &amp; Hoist Maintenance - Ridenhour WTP</t>
  </si>
  <si>
    <t>A-Framed Mounted Hoists &amp; Cranes</t>
  </si>
  <si>
    <t>Fairfax WTP
3020 Fairfax St 
32209</t>
  </si>
  <si>
    <t>FF-01248333</t>
  </si>
  <si>
    <t>Wright
(EWRH)</t>
  </si>
  <si>
    <t>552-06-3459</t>
  </si>
  <si>
    <t>31'</t>
  </si>
  <si>
    <t>9'</t>
  </si>
  <si>
    <t>Southeast WTP 
13600 W.M. Davis Pkwy 32224</t>
  </si>
  <si>
    <t>SW-036
Shop</t>
  </si>
  <si>
    <t>Main St WTP 
1002 N. Main St 
32206</t>
  </si>
  <si>
    <t>MS-01
Portable</t>
  </si>
  <si>
    <t>Accolift
(ECH)</t>
  </si>
  <si>
    <t>14.5'</t>
  </si>
  <si>
    <t>MS-02
Gantry</t>
  </si>
  <si>
    <t>Western
(MCH)</t>
  </si>
  <si>
    <t>7'</t>
  </si>
  <si>
    <t>Rivertown WTP
108 Bald Cypress Ln
32259</t>
  </si>
  <si>
    <t>Overhead Crane</t>
  </si>
  <si>
    <t>Total 5-Year Cost  -  WTP Overhead Crane &amp; Hoist Maintenance</t>
  </si>
  <si>
    <t>Overhead Crane &amp; Hoist Maintenance - Core City Grid</t>
  </si>
  <si>
    <t>Buckman WRF - 2400 Talleyrand Ave, Jacksonville, FL  32206</t>
  </si>
  <si>
    <t>JEA Contact:  Freddy Gonzalez Vargas, ph. 904.665.8885, email: gonzf@jea.com</t>
  </si>
  <si>
    <t>Building 17
Blower</t>
  </si>
  <si>
    <t>Abell-Howe
(EWRH)</t>
  </si>
  <si>
    <t>71-4375-01</t>
  </si>
  <si>
    <t>T 4-4799</t>
  </si>
  <si>
    <t>Building 1
MPS</t>
  </si>
  <si>
    <t>Manning Maxwell &amp; Moore
(EWRH)</t>
  </si>
  <si>
    <t>North Pit
#24</t>
  </si>
  <si>
    <t>Konecranes
(MCH)</t>
  </si>
  <si>
    <t>60'</t>
  </si>
  <si>
    <t>South Pit
#25</t>
  </si>
  <si>
    <t>Main Building #2</t>
  </si>
  <si>
    <t>Wright
(MCH)</t>
  </si>
  <si>
    <t>05</t>
  </si>
  <si>
    <t>T06-05-0279</t>
  </si>
  <si>
    <t>Machine Shop</t>
  </si>
  <si>
    <t>Coffing
(MCH)</t>
  </si>
  <si>
    <t>LMHA</t>
  </si>
  <si>
    <t>TR0193</t>
  </si>
  <si>
    <t>Electric Shop</t>
  </si>
  <si>
    <t>15A</t>
  </si>
  <si>
    <t>CM
(MCH)</t>
  </si>
  <si>
    <t>LW-008FX</t>
  </si>
  <si>
    <t>14'</t>
  </si>
  <si>
    <t>15B</t>
  </si>
  <si>
    <t>Wright
(ECH)</t>
  </si>
  <si>
    <t>Grit Effluent Channel</t>
  </si>
  <si>
    <t>M101</t>
  </si>
  <si>
    <t>Yale Monorail Hoist
(EWRH)</t>
  </si>
  <si>
    <t>GC3M07-02520-2</t>
  </si>
  <si>
    <t>M102</t>
  </si>
  <si>
    <t>ElectroLift Monorail Hoist
(EWRH)</t>
  </si>
  <si>
    <t>Bldg. 35
Digester #3</t>
  </si>
  <si>
    <t>Yale Monorail Hoist
(ECH)</t>
  </si>
  <si>
    <t>MDT03C</t>
  </si>
  <si>
    <t>TR4779VA</t>
  </si>
  <si>
    <t>Overhead Crane &amp; Hoist Maintenance - BioSolids</t>
  </si>
  <si>
    <t>Buckman BioSolids - 2400 Talleyrand Ave, Jacksonville, FL  32206</t>
  </si>
  <si>
    <t>Building 15
Compressor</t>
  </si>
  <si>
    <t>Bldg. 1
3rd Floor</t>
  </si>
  <si>
    <t>US Monorail
Yale
(EWRH)</t>
  </si>
  <si>
    <t>BEW2-622G20D2</t>
  </si>
  <si>
    <t>2202405A</t>
  </si>
  <si>
    <t>65'</t>
  </si>
  <si>
    <t>DEW10-75RT15</t>
  </si>
  <si>
    <t>W318556A</t>
  </si>
  <si>
    <t>I-Beam
Manual Trolley
No Hoist</t>
  </si>
  <si>
    <t>Building 14</t>
  </si>
  <si>
    <t>Yale
(ECH)</t>
  </si>
  <si>
    <t>Konecranes
(EWRH)</t>
  </si>
  <si>
    <t>CXT50410100
P75JJNQS</t>
  </si>
  <si>
    <t>HLY87128</t>
  </si>
  <si>
    <t>66'</t>
  </si>
  <si>
    <t>Coffing
(ECH)</t>
  </si>
  <si>
    <t>EC10005-3</t>
  </si>
  <si>
    <t>TEC3E-152 NHD</t>
  </si>
  <si>
    <t>Total 5-Year Cost  -  Core City &amp; BioSolids Overhead Crane &amp; Hoist Maintenance</t>
  </si>
  <si>
    <t>Overhead Crane &amp; Hoist Maintenance - North Grid</t>
  </si>
  <si>
    <t>Cedar Bay WRF - 1840 Cedar Bay Rd, Jacksonville, FL  32218</t>
  </si>
  <si>
    <t>JEA Contact:  Kent Williamson, ph. 904.665.8383, email:  willkc@jea.com</t>
  </si>
  <si>
    <t>11305 Harts Rd</t>
  </si>
  <si>
    <t>Crane</t>
  </si>
  <si>
    <t>Yale</t>
  </si>
  <si>
    <t>CEW550ST20702</t>
  </si>
  <si>
    <t>AZ227396</t>
  </si>
  <si>
    <t>1840 Cedar Bay Rd
Warehouse</t>
  </si>
  <si>
    <t>604 Water St</t>
  </si>
  <si>
    <t>CM</t>
  </si>
  <si>
    <t>Valustar</t>
  </si>
  <si>
    <t>LW1801RY</t>
  </si>
  <si>
    <t>Chester Hoist</t>
  </si>
  <si>
    <t>Zephyr</t>
  </si>
  <si>
    <t>TR1269</t>
  </si>
  <si>
    <t>834 Bay St</t>
  </si>
  <si>
    <t>Wright</t>
  </si>
  <si>
    <t>Lodestar</t>
  </si>
  <si>
    <t>L934CD</t>
  </si>
  <si>
    <t>210 Hollybrook St</t>
  </si>
  <si>
    <t>Harrington</t>
  </si>
  <si>
    <t>SNER0206</t>
  </si>
  <si>
    <t>2304 McMillan St</t>
  </si>
  <si>
    <t>1640 Talleyrand Ave</t>
  </si>
  <si>
    <t>06/05/06490</t>
  </si>
  <si>
    <t>Coff</t>
  </si>
  <si>
    <t>EC8012.3</t>
  </si>
  <si>
    <t>EC3E14YHD</t>
  </si>
  <si>
    <t>5300 Buffalo Ave</t>
  </si>
  <si>
    <t>Budget</t>
  </si>
  <si>
    <t>718 Standish Ave</t>
  </si>
  <si>
    <t>1840 Cedar Bay Rd
MNX Shop</t>
  </si>
  <si>
    <t>CM Loadstar
(electric)</t>
  </si>
  <si>
    <t>1840 Cedar Bay Rd
Blower Bldg.</t>
  </si>
  <si>
    <t>TC America
ACCO
(EWRH)</t>
  </si>
  <si>
    <t>Total 5-Year Cost  -  North Grid Overhead Crane &amp; Hoist Maintenance</t>
  </si>
  <si>
    <t>Overhead Crane &amp; Hoist Maintenance - East Grid</t>
  </si>
  <si>
    <t>Arlington East WRF - 1555 Millcoe Rd, Jacksonville, FL  32225</t>
  </si>
  <si>
    <t>JEA Contact:  Paul Yarger, ph. 904.665.6611, email:  yargp@jea.com</t>
  </si>
  <si>
    <t>4511 Spring Park Road</t>
  </si>
  <si>
    <t>Station Crane</t>
  </si>
  <si>
    <t>2045 Utah Ave</t>
  </si>
  <si>
    <t>Robbin &amp; Myers</t>
  </si>
  <si>
    <t>RE020L</t>
  </si>
  <si>
    <t>7833 Holiday Road</t>
  </si>
  <si>
    <t>Arlington East Blower Bldg.</t>
  </si>
  <si>
    <t>Shepard Niles</t>
  </si>
  <si>
    <t>Arlington East Chlorine Bldg.</t>
  </si>
  <si>
    <t>Acco Wright</t>
  </si>
  <si>
    <t>532-07-9113</t>
  </si>
  <si>
    <t>Arlington East Maint. Shop</t>
  </si>
  <si>
    <t>Coffing</t>
  </si>
  <si>
    <t>AP5715</t>
  </si>
  <si>
    <t>Arlington East UV Structure</t>
  </si>
  <si>
    <t>UV Bridge Crane</t>
  </si>
  <si>
    <t>Material Handling Systems</t>
  </si>
  <si>
    <t>WRLH0226S3342</t>
  </si>
  <si>
    <t>Arlington East RAS (# 5 Clarifier RAS)</t>
  </si>
  <si>
    <t>C1W02</t>
  </si>
  <si>
    <t>531-23-05721</t>
  </si>
  <si>
    <t>Arlington East #3 Splitter Box</t>
  </si>
  <si>
    <t>Milwaukee</t>
  </si>
  <si>
    <t>JMB3868B</t>
  </si>
  <si>
    <t xml:space="preserve">Arlington East Maint. Shop </t>
  </si>
  <si>
    <t>Jib Crane</t>
  </si>
  <si>
    <t>JLC2016</t>
  </si>
  <si>
    <t>JMB2771ZR</t>
  </si>
  <si>
    <t>JLG4008-3-15</t>
  </si>
  <si>
    <t>JMA6635RB-1</t>
  </si>
  <si>
    <t>Arlington East Sludge Transfer Bldg</t>
  </si>
  <si>
    <t>Gantry</t>
  </si>
  <si>
    <t>VCH-100</t>
  </si>
  <si>
    <t>18007189-B</t>
  </si>
  <si>
    <t>Total 5-Year Cost  -  East Grid Overhead Crane &amp; Hoist Maintenance</t>
  </si>
  <si>
    <t>Overhead Crane &amp; Hoist Maintenance - South Grid</t>
  </si>
  <si>
    <t>Mandarin WRF  -  10828 Hampton Rd, Jacksonville, FL  32257</t>
  </si>
  <si>
    <t>Greenland WRF - 11458 Apex Trail, Jacksonville, FL 32256</t>
  </si>
  <si>
    <t>JEA Contact:  Zasha Del Orbe, ph. 904.665.7917, email: rivezd@jea.com</t>
  </si>
  <si>
    <t>Mandarin WRF Building 1
MNX Shop</t>
  </si>
  <si>
    <t>01</t>
  </si>
  <si>
    <t>Shaw-Box</t>
  </si>
  <si>
    <t>L05020S122-7102</t>
  </si>
  <si>
    <t>L5-84952</t>
  </si>
  <si>
    <t>Mandarin WRF Building 3
Blower Room</t>
  </si>
  <si>
    <t>02</t>
  </si>
  <si>
    <t>L05020S122-7103</t>
  </si>
  <si>
    <t>L6-85546</t>
  </si>
  <si>
    <t>Mandarin WRF Building 5
Thickener Room</t>
  </si>
  <si>
    <t>03</t>
  </si>
  <si>
    <t>L05020S122-7123</t>
  </si>
  <si>
    <t>L6-85547</t>
  </si>
  <si>
    <t>Mandarin WRF Building 7
Return Pump Rm</t>
  </si>
  <si>
    <t>04</t>
  </si>
  <si>
    <t>L05020S162-7103</t>
  </si>
  <si>
    <t>L6-85545</t>
  </si>
  <si>
    <t>Mandarin WRF Building 9
Internal Recycle Pumps</t>
  </si>
  <si>
    <t>72L1004OS14</t>
  </si>
  <si>
    <t>97F-30709</t>
  </si>
  <si>
    <t>Mandarin WRF River UV Module Hoist</t>
  </si>
  <si>
    <t>06</t>
  </si>
  <si>
    <t>XNIO</t>
  </si>
  <si>
    <t>12403-11939</t>
  </si>
  <si>
    <t>Greenland WRF 
UV</t>
  </si>
  <si>
    <t>07</t>
  </si>
  <si>
    <t xml:space="preserve">SKA-L02-020S420-2 </t>
  </si>
  <si>
    <t>Greenland WRF 
Biosolids</t>
  </si>
  <si>
    <t>08</t>
  </si>
  <si>
    <t>SKB-L05-066S420-2</t>
  </si>
  <si>
    <t>Greenland WRF 
Filter</t>
  </si>
  <si>
    <t>09</t>
  </si>
  <si>
    <t>SKA-L02-020S420-2</t>
  </si>
  <si>
    <t>Greenland WRF 
Shop</t>
  </si>
  <si>
    <t>10</t>
  </si>
  <si>
    <t xml:space="preserve">SKB-L05-066S420-2 </t>
  </si>
  <si>
    <t xml:space="preserve">2588 Lofberg Dr </t>
  </si>
  <si>
    <t>11</t>
  </si>
  <si>
    <t>SNER020L</t>
  </si>
  <si>
    <t>00070403</t>
  </si>
  <si>
    <t>Total 5-Year Cost  -  South Grid Overhead Crane &amp; Hoist Maintenance</t>
  </si>
  <si>
    <t>Overhead Crane &amp; Hoist Maintenance - West Grid</t>
  </si>
  <si>
    <t>Southwest WRF - 5420 118th Street, Jacksonville, FL  32244</t>
  </si>
  <si>
    <t>JEA Contact:  Paul Avedon, ph. 904.665.8656, email: avedpj@jea.com</t>
  </si>
  <si>
    <t>Southwest WRF
Bldg #6 Blowers</t>
  </si>
  <si>
    <t>SW1</t>
  </si>
  <si>
    <t>Span Master
Konecrane
(MCH)</t>
  </si>
  <si>
    <t>KM Series II</t>
  </si>
  <si>
    <t>Southwest WRF
EB-3 Bldg Blowers</t>
  </si>
  <si>
    <t>SW2</t>
  </si>
  <si>
    <t>Type B</t>
  </si>
  <si>
    <t>Columbus McKinnon</t>
  </si>
  <si>
    <t>43'</t>
  </si>
  <si>
    <t>13'</t>
  </si>
  <si>
    <t>Southwest WRF
Effluent Bldg #10</t>
  </si>
  <si>
    <t>SW3</t>
  </si>
  <si>
    <t>R&amp;M
(EWRH)</t>
  </si>
  <si>
    <t>SC526</t>
  </si>
  <si>
    <t>24'</t>
  </si>
  <si>
    <t>Southwest WRF
Power Bldg #5</t>
  </si>
  <si>
    <t>SW4</t>
  </si>
  <si>
    <t>Span Master
Harrignton
(MCH)</t>
  </si>
  <si>
    <t>4881 Timuquana Rd
Pump Side</t>
  </si>
  <si>
    <t>WG1</t>
  </si>
  <si>
    <t>Cleveland Tramrail</t>
  </si>
  <si>
    <t>5-thay24</t>
  </si>
  <si>
    <t>10'3"</t>
  </si>
  <si>
    <t>6217 Wilson Blvd
Upper Level</t>
  </si>
  <si>
    <t>WG2</t>
  </si>
  <si>
    <t>ECH-04009</t>
  </si>
  <si>
    <t xml:space="preserve">1111020-07 </t>
  </si>
  <si>
    <t>16'</t>
  </si>
  <si>
    <t>82'</t>
  </si>
  <si>
    <t>6217 Wilson Blvd
Lower Level</t>
  </si>
  <si>
    <t>WG3</t>
  </si>
  <si>
    <t xml:space="preserve">111020-06 </t>
  </si>
  <si>
    <t>7039 Alachua Ave
East Crane</t>
  </si>
  <si>
    <t>WG4</t>
  </si>
  <si>
    <t>KoneCrane</t>
  </si>
  <si>
    <t>70'</t>
  </si>
  <si>
    <t>7039 Alachua Ave
West Crane</t>
  </si>
  <si>
    <t>WG5</t>
  </si>
  <si>
    <t>Hoist &amp; Crane</t>
  </si>
  <si>
    <t>1090622-07</t>
  </si>
  <si>
    <t>4140 Kingsbury Dr
Pump Side</t>
  </si>
  <si>
    <t>WG6</t>
  </si>
  <si>
    <t>Black Bear</t>
  </si>
  <si>
    <t>YSH-200</t>
  </si>
  <si>
    <t>5105 118th St - Eastmaster
Upper Level</t>
  </si>
  <si>
    <t>WG7</t>
  </si>
  <si>
    <t>ECH-06009</t>
  </si>
  <si>
    <t>1040912-51</t>
  </si>
  <si>
    <t>33'</t>
  </si>
  <si>
    <t>26'</t>
  </si>
  <si>
    <t>5105 118th St - Eastmaster
Lower Level</t>
  </si>
  <si>
    <t>WG8</t>
  </si>
  <si>
    <t>1050425-28</t>
  </si>
  <si>
    <t>Chainfall &amp; Come-Alongs - West Grid</t>
  </si>
  <si>
    <t>Cable Winch</t>
  </si>
  <si>
    <t>Columbia</t>
  </si>
  <si>
    <t>Chainfall</t>
  </si>
  <si>
    <t>T-AY-19</t>
  </si>
  <si>
    <t>Cyclone S</t>
  </si>
  <si>
    <t>M3687</t>
  </si>
  <si>
    <t>R&amp;M Crane</t>
  </si>
  <si>
    <t>A0004135</t>
  </si>
  <si>
    <t>Lodestar
(ECH)</t>
  </si>
  <si>
    <t>L5590SQ</t>
  </si>
  <si>
    <t>KM Series</t>
  </si>
  <si>
    <t>S</t>
  </si>
  <si>
    <t>Total 5-Year Cost  -  West Grid Overhead Crane &amp; Hoist Maintenance</t>
  </si>
  <si>
    <t>Overhead Crane &amp; Hoist Maintenance - St Johns Grid</t>
  </si>
  <si>
    <t>Blacks Ford WRF - 1245 Reclaimation Dr., St. Johns FL  32259</t>
  </si>
  <si>
    <t>Ponte Vedra WRF - 200 State Rd A1A, Ponte Vedra Beach, FL  32082</t>
  </si>
  <si>
    <t>Ponte Vedra Vacuum Station - 253 State Rd A1A, Ponte Vedra Beach, FL  32082</t>
  </si>
  <si>
    <t>JEA Contact:  David Williams, ph. 904.665.7093, email: willdr2@jea.com</t>
  </si>
  <si>
    <t>200 SR A1A</t>
  </si>
  <si>
    <t>UV</t>
  </si>
  <si>
    <t>SPANCO</t>
  </si>
  <si>
    <t>YEL513MT16S1</t>
  </si>
  <si>
    <t>Jla-588-qmd</t>
  </si>
  <si>
    <t>201 SR A1A</t>
  </si>
  <si>
    <t>A Frame</t>
  </si>
  <si>
    <t>CA-10</t>
  </si>
  <si>
    <t>106-NU</t>
  </si>
  <si>
    <t>Blacks Ford WRF</t>
  </si>
  <si>
    <t>Maintenance Shop Crane</t>
  </si>
  <si>
    <t>Shaw Box</t>
  </si>
  <si>
    <t>BioSolids Crane</t>
  </si>
  <si>
    <t>Filters Crane</t>
  </si>
  <si>
    <t>R&amp;M</t>
  </si>
  <si>
    <t>UV Crane</t>
  </si>
  <si>
    <t>Reuse Building Crane</t>
  </si>
  <si>
    <t>Blacks Ford WRF Maint. Storage Bldg.</t>
  </si>
  <si>
    <t>ACI Hoist and Crane</t>
  </si>
  <si>
    <t>WRLH01016S02041</t>
  </si>
  <si>
    <t>253 SR A1A</t>
  </si>
  <si>
    <t>Vac Station Electric Hoist</t>
  </si>
  <si>
    <t>MT20081</t>
  </si>
  <si>
    <t>TA2215XF</t>
  </si>
  <si>
    <t>Total 5-Year Cost  -  St Johns Grid Overhead Crane &amp; Hoist Maintenance</t>
  </si>
  <si>
    <t>Overhead Crane &amp; Hoist Maintenance - Nassau Grid</t>
  </si>
  <si>
    <t>Nassau Regional WRF - 96237 Amelia Concourse, Yulee, FL  32097</t>
  </si>
  <si>
    <t>JEA Contact:  Randy Ellis, ph. 904.665.7133, email: ellirj@jea.com</t>
  </si>
  <si>
    <t>96237 Amelia Concourse WRF Yulee, FL</t>
  </si>
  <si>
    <t>J. Herbert Corp.
Gantry Crane</t>
  </si>
  <si>
    <t>THUG-DM</t>
  </si>
  <si>
    <t>SHAW- Box</t>
  </si>
  <si>
    <t>3707B</t>
  </si>
  <si>
    <t>Total 5-Year Cost  -  Nassau Grid Overhead Crane &amp; Hoist Maintenance</t>
  </si>
  <si>
    <t>Overhead Crane &amp; Hoist Maintenance - T&amp;M Rates</t>
  </si>
  <si>
    <t>Estimated Labor Hours - 5 Year Totals</t>
  </si>
  <si>
    <t xml:space="preserve">        Job  Classification</t>
  </si>
  <si>
    <t>Estimated Hours Per Year</t>
  </si>
  <si>
    <t>Straight Time Hourly Rate
(95%)</t>
  </si>
  <si>
    <t>Overtime
Hourly Rate
(5%)</t>
  </si>
  <si>
    <t>5-Year Totals</t>
  </si>
  <si>
    <t>Technician</t>
  </si>
  <si>
    <t>Inspector</t>
  </si>
  <si>
    <t>Estimated Parts Replacement - 5 Year Totals</t>
  </si>
  <si>
    <t xml:space="preserve">       JEA Business Unit</t>
  </si>
  <si>
    <t>Parts
Estimate
Annual</t>
  </si>
  <si>
    <r>
      <t xml:space="preserve">Parts
Mark Up %
</t>
    </r>
    <r>
      <rPr>
        <b/>
        <sz val="8"/>
        <color theme="1"/>
        <rFont val="Calibri"/>
        <family val="2"/>
        <scheme val="minor"/>
      </rPr>
      <t>not to exceed 10%</t>
    </r>
  </si>
  <si>
    <t>Annual Rate</t>
  </si>
  <si>
    <t>Electric Plants</t>
  </si>
  <si>
    <t>W/WW Plants</t>
  </si>
  <si>
    <t>Equipment Rental - 5 Year Totals</t>
  </si>
  <si>
    <t>Equipment Rentals Annual</t>
  </si>
  <si>
    <r>
      <t xml:space="preserve">Rental
Mark Up %
</t>
    </r>
    <r>
      <rPr>
        <b/>
        <sz val="8"/>
        <color rgb="FFFF0000"/>
        <rFont val="Calibri"/>
        <family val="2"/>
        <scheme val="minor"/>
      </rPr>
      <t>not to exceed 10%</t>
    </r>
  </si>
  <si>
    <t>Equipment Rentals</t>
  </si>
  <si>
    <t>Total 5-Year Cost  -  T&amp;M Rates</t>
  </si>
  <si>
    <t>Optional Price - Overhead Crane &amp; Hoist Maintenance - Load Testing</t>
  </si>
  <si>
    <t>Description</t>
  </si>
  <si>
    <t>Option Price for Reference</t>
  </si>
  <si>
    <t>Unit Price
(UP)</t>
  </si>
  <si>
    <t>Up to 1 Ton Load Test</t>
  </si>
  <si>
    <t>1 Ton to 3 Ton Load Test</t>
  </si>
  <si>
    <t>3 Ton to 7 Ton Load Test</t>
  </si>
  <si>
    <t>7.5 Ton to 9 Ton Load Test</t>
  </si>
  <si>
    <t>10 Ton Load Test</t>
  </si>
  <si>
    <t>15 Ton Load Test</t>
  </si>
  <si>
    <t>25 Ton Load Test</t>
  </si>
  <si>
    <t>100 Ton Main Hoist</t>
  </si>
  <si>
    <t>250 Ton Main Hoist 
plus two 25 Ton Aux Hoists</t>
  </si>
  <si>
    <t>4377 Heckscher Drive, Jacksonville, FL  32226</t>
  </si>
  <si>
    <t>JEA Contact:  Josh Howard, ph. 904.665.7831, email:  howajp@jea.com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</si>
</sst>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0.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30373B"/>
      <name val="Times New Roman"/>
      <family val="1"/>
    </font>
    <font>
      <b/>
      <sz val="11"/>
      <color theme="1"/>
      <name val="Times New Roman"/>
      <family val="1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Times New Roman"/>
      <family val="1"/>
    </font>
    <font>
      <b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Calibri"/>
      <family val="2"/>
      <scheme val="minor"/>
    </font>
    <font>
      <sz val="9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20"/>
      <color theme="1"/>
      <name val="Times New Roman"/>
      <family val="1"/>
    </font>
    <font>
      <b/>
      <sz val="8"/>
      <color rgb="FFFF0000"/>
      <name val="Calibri"/>
      <family val="2"/>
      <scheme val="minor"/>
    </font>
    <font>
      <sz val="11"/>
      <color theme="1"/>
      <name val="Aptos"/>
      <family val="2"/>
    </font>
    <font>
      <sz val="8"/>
      <name val="Calibri"/>
      <family val="2"/>
      <scheme val="minor"/>
    </font>
    <font>
      <sz val="12"/>
      <color rgb="FF000000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6">
    <xf numFmtId="0" fontId="0" fillId="0" borderId="0" xfId="0"/>
    <xf numFmtId="0" fontId="0" fillId="0" borderId="0" xfId="0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2" fontId="4" fillId="0" borderId="12" xfId="0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8" xfId="0" quotePrefix="1" applyFont="1" applyBorder="1" applyAlignment="1">
      <alignment horizontal="center" vertical="center" wrapText="1"/>
    </xf>
    <xf numFmtId="44" fontId="10" fillId="4" borderId="6" xfId="0" applyNumberFormat="1" applyFont="1" applyFill="1" applyBorder="1" applyAlignment="1">
      <alignment horizontal="center" vertical="center"/>
    </xf>
    <xf numFmtId="44" fontId="10" fillId="4" borderId="6" xfId="0" applyNumberFormat="1" applyFont="1" applyFill="1" applyBorder="1" applyAlignment="1">
      <alignment vertical="center"/>
    </xf>
    <xf numFmtId="44" fontId="10" fillId="4" borderId="7" xfId="0" applyNumberFormat="1" applyFont="1" applyFill="1" applyBorder="1" applyAlignment="1">
      <alignment vertical="center"/>
    </xf>
    <xf numFmtId="0" fontId="2" fillId="4" borderId="8" xfId="0" applyFont="1" applyFill="1" applyBorder="1" applyAlignment="1">
      <alignment horizontal="center" vertical="center"/>
    </xf>
    <xf numFmtId="44" fontId="6" fillId="0" borderId="1" xfId="1" applyFont="1" applyBorder="1" applyAlignment="1">
      <alignment horizontal="center" vertical="center"/>
    </xf>
    <xf numFmtId="44" fontId="6" fillId="0" borderId="8" xfId="1" applyFont="1" applyBorder="1" applyAlignment="1">
      <alignment horizontal="center" vertical="center"/>
    </xf>
    <xf numFmtId="44" fontId="6" fillId="0" borderId="1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2" fontId="17" fillId="0" borderId="3" xfId="0" applyNumberFormat="1" applyFont="1" applyBorder="1" applyAlignment="1">
      <alignment horizontal="center" vertical="center"/>
    </xf>
    <xf numFmtId="2" fontId="17" fillId="0" borderId="1" xfId="0" applyNumberFormat="1" applyFont="1" applyBorder="1" applyAlignment="1">
      <alignment horizontal="center" vertical="center"/>
    </xf>
    <xf numFmtId="2" fontId="17" fillId="0" borderId="3" xfId="0" quotePrefix="1" applyNumberFormat="1" applyFont="1" applyBorder="1" applyAlignment="1">
      <alignment horizontal="center" vertical="center"/>
    </xf>
    <xf numFmtId="2" fontId="17" fillId="0" borderId="1" xfId="0" quotePrefix="1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2" fontId="4" fillId="0" borderId="1" xfId="0" quotePrefix="1" applyNumberFormat="1" applyFont="1" applyBorder="1" applyAlignment="1">
      <alignment horizontal="center" vertical="center"/>
    </xf>
    <xf numFmtId="2" fontId="4" fillId="0" borderId="3" xfId="0" quotePrefix="1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4" fontId="4" fillId="3" borderId="1" xfId="0" applyNumberFormat="1" applyFont="1" applyFill="1" applyBorder="1" applyAlignment="1" applyProtection="1">
      <alignment horizontal="center" vertical="center"/>
      <protection locked="0"/>
    </xf>
    <xf numFmtId="44" fontId="4" fillId="3" borderId="1" xfId="1" applyFont="1" applyFill="1" applyBorder="1" applyAlignment="1" applyProtection="1">
      <alignment horizontal="center" vertical="center"/>
      <protection locked="0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44" fontId="20" fillId="0" borderId="3" xfId="1" applyFont="1" applyBorder="1" applyAlignment="1">
      <alignment vertical="center"/>
    </xf>
    <xf numFmtId="9" fontId="20" fillId="3" borderId="1" xfId="2" applyFont="1" applyFill="1" applyBorder="1" applyAlignment="1" applyProtection="1">
      <alignment horizontal="center" vertical="center" wrapText="1"/>
      <protection locked="0"/>
    </xf>
    <xf numFmtId="44" fontId="20" fillId="0" borderId="3" xfId="0" applyNumberFormat="1" applyFont="1" applyBorder="1" applyAlignment="1">
      <alignment horizontal="center" vertical="center" wrapText="1"/>
    </xf>
    <xf numFmtId="44" fontId="19" fillId="0" borderId="1" xfId="1" applyFont="1" applyBorder="1" applyAlignment="1">
      <alignment vertical="center"/>
    </xf>
    <xf numFmtId="0" fontId="1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44" fontId="4" fillId="0" borderId="3" xfId="1" applyFont="1" applyBorder="1" applyAlignment="1">
      <alignment vertical="center"/>
    </xf>
    <xf numFmtId="9" fontId="4" fillId="3" borderId="1" xfId="2" applyFont="1" applyFill="1" applyBorder="1" applyAlignment="1" applyProtection="1">
      <alignment horizontal="center" vertical="center" wrapText="1"/>
      <protection locked="0"/>
    </xf>
    <xf numFmtId="44" fontId="4" fillId="0" borderId="3" xfId="0" applyNumberFormat="1" applyFont="1" applyBorder="1" applyAlignment="1">
      <alignment horizontal="center" vertical="center" wrapText="1"/>
    </xf>
    <xf numFmtId="44" fontId="6" fillId="0" borderId="1" xfId="1" applyFont="1" applyBorder="1" applyAlignment="1">
      <alignment vertical="center"/>
    </xf>
    <xf numFmtId="0" fontId="0" fillId="0" borderId="0" xfId="0" applyAlignment="1">
      <alignment vertical="center"/>
    </xf>
    <xf numFmtId="0" fontId="19" fillId="0" borderId="8" xfId="0" applyFont="1" applyBorder="1" applyAlignment="1">
      <alignment horizontal="center" vertical="center"/>
    </xf>
    <xf numFmtId="0" fontId="22" fillId="5" borderId="1" xfId="0" applyFont="1" applyFill="1" applyBorder="1" applyAlignment="1">
      <alignment horizontal="left" vertical="center"/>
    </xf>
    <xf numFmtId="164" fontId="22" fillId="5" borderId="1" xfId="1" applyNumberFormat="1" applyFont="1" applyFill="1" applyBorder="1" applyAlignment="1">
      <alignment vertical="center"/>
    </xf>
    <xf numFmtId="0" fontId="23" fillId="5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2" fillId="4" borderId="8" xfId="0" applyFont="1" applyFill="1" applyBorder="1" applyAlignment="1">
      <alignment horizontal="left" vertical="center"/>
    </xf>
    <xf numFmtId="0" fontId="2" fillId="4" borderId="8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44" fontId="4" fillId="3" borderId="1" xfId="1" applyFont="1" applyFill="1" applyBorder="1" applyAlignment="1" applyProtection="1">
      <alignment vertical="center"/>
      <protection locked="0"/>
    </xf>
    <xf numFmtId="44" fontId="6" fillId="0" borderId="1" xfId="0" applyNumberFormat="1" applyFont="1" applyBorder="1" applyAlignment="1">
      <alignment vertical="center"/>
    </xf>
    <xf numFmtId="44" fontId="13" fillId="0" borderId="0" xfId="1" applyFont="1" applyAlignment="1">
      <alignment vertical="center"/>
    </xf>
    <xf numFmtId="44" fontId="2" fillId="0" borderId="0" xfId="1" applyFont="1" applyAlignment="1">
      <alignment vertical="center"/>
    </xf>
    <xf numFmtId="0" fontId="2" fillId="4" borderId="14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left" vertical="center"/>
    </xf>
    <xf numFmtId="0" fontId="13" fillId="4" borderId="14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/>
    </xf>
    <xf numFmtId="44" fontId="10" fillId="4" borderId="15" xfId="0" applyNumberFormat="1" applyFont="1" applyFill="1" applyBorder="1" applyAlignment="1">
      <alignment vertical="center"/>
    </xf>
    <xf numFmtId="0" fontId="26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44" fontId="10" fillId="4" borderId="18" xfId="0" applyNumberFormat="1" applyFont="1" applyFill="1" applyBorder="1" applyAlignment="1">
      <alignment vertical="center"/>
    </xf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9" fillId="4" borderId="5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9" fillId="4" borderId="16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wrapText="1"/>
    </xf>
    <xf numFmtId="0" fontId="16" fillId="0" borderId="1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/>
    </xf>
    <xf numFmtId="0" fontId="0" fillId="0" borderId="0" xfId="0" applyProtection="1"/>
    <xf numFmtId="0" fontId="10" fillId="0" borderId="10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2" fillId="3" borderId="1" xfId="0" applyFont="1" applyFill="1" applyBorder="1" applyAlignment="1" applyProtection="1">
      <alignment horizontal="center"/>
    </xf>
    <xf numFmtId="0" fontId="2" fillId="4" borderId="1" xfId="0" applyFont="1" applyFill="1" applyBorder="1" applyAlignment="1" applyProtection="1">
      <alignment horizontal="center" vertical="center" wrapText="1"/>
    </xf>
    <xf numFmtId="0" fontId="6" fillId="0" borderId="1" xfId="0" applyNumberFormat="1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2" fontId="4" fillId="0" borderId="3" xfId="0" applyNumberFormat="1" applyFont="1" applyBorder="1" applyAlignment="1" applyProtection="1">
      <alignment horizontal="center" vertical="center"/>
    </xf>
    <xf numFmtId="1" fontId="4" fillId="0" borderId="3" xfId="0" applyNumberFormat="1" applyFont="1" applyBorder="1" applyAlignment="1" applyProtection="1">
      <alignment horizontal="center" vertical="center"/>
    </xf>
    <xf numFmtId="44" fontId="6" fillId="0" borderId="1" xfId="1" applyFont="1" applyBorder="1" applyAlignment="1" applyProtection="1">
      <alignment horizontal="center" vertical="center"/>
    </xf>
    <xf numFmtId="1" fontId="4" fillId="0" borderId="3" xfId="0" quotePrefix="1" applyNumberFormat="1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</xf>
    <xf numFmtId="2" fontId="6" fillId="0" borderId="1" xfId="0" applyNumberFormat="1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1" fontId="4" fillId="0" borderId="1" xfId="0" applyNumberFormat="1" applyFont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1" fontId="4" fillId="0" borderId="1" xfId="0" quotePrefix="1" applyNumberFormat="1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 wrapText="1"/>
    </xf>
    <xf numFmtId="2" fontId="11" fillId="0" borderId="1" xfId="0" applyNumberFormat="1" applyFont="1" applyBorder="1" applyAlignment="1" applyProtection="1">
      <alignment horizontal="center" vertical="center"/>
    </xf>
    <xf numFmtId="1" fontId="11" fillId="0" borderId="1" xfId="0" applyNumberFormat="1" applyFont="1" applyBorder="1" applyAlignment="1" applyProtection="1">
      <alignment horizontal="center" vertical="center"/>
    </xf>
    <xf numFmtId="44" fontId="14" fillId="0" borderId="1" xfId="1" applyFont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/>
    </xf>
    <xf numFmtId="1" fontId="11" fillId="0" borderId="1" xfId="0" quotePrefix="1" applyNumberFormat="1" applyFont="1" applyBorder="1" applyAlignment="1" applyProtection="1">
      <alignment horizontal="center" vertical="center"/>
    </xf>
    <xf numFmtId="0" fontId="9" fillId="4" borderId="5" xfId="0" applyFont="1" applyFill="1" applyBorder="1" applyAlignment="1" applyProtection="1">
      <alignment horizontal="center" vertical="center"/>
    </xf>
    <xf numFmtId="0" fontId="9" fillId="4" borderId="9" xfId="0" applyFont="1" applyFill="1" applyBorder="1" applyAlignment="1" applyProtection="1">
      <alignment horizontal="center" vertical="center"/>
    </xf>
    <xf numFmtId="0" fontId="9" fillId="4" borderId="6" xfId="0" applyFont="1" applyFill="1" applyBorder="1" applyAlignment="1" applyProtection="1">
      <alignment horizontal="center" vertical="center"/>
    </xf>
    <xf numFmtId="44" fontId="10" fillId="4" borderId="6" xfId="0" applyNumberFormat="1" applyFont="1" applyFill="1" applyBorder="1" applyAlignment="1" applyProtection="1">
      <alignment vertical="center"/>
    </xf>
    <xf numFmtId="0" fontId="2" fillId="4" borderId="1" xfId="0" applyFont="1" applyFill="1" applyBorder="1" applyAlignment="1" applyProtection="1">
      <alignment horizontal="center" vertical="center"/>
    </xf>
    <xf numFmtId="0" fontId="8" fillId="4" borderId="1" xfId="0" applyFont="1" applyFill="1" applyBorder="1" applyAlignment="1" applyProtection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14"/>
  <sheetViews>
    <sheetView tabSelected="1" view="pageBreakPreview" zoomScaleNormal="100" zoomScaleSheetLayoutView="100" workbookViewId="0">
      <selection sqref="A1:B14"/>
    </sheetView>
  </sheetViews>
  <sheetFormatPr defaultRowHeight="15" x14ac:dyDescent="0.25"/>
  <cols>
    <col min="1" max="1" width="82.85546875" customWidth="1"/>
    <col min="2" max="2" width="18.28515625" customWidth="1"/>
  </cols>
  <sheetData>
    <row r="1" spans="1:2" ht="18.75" x14ac:dyDescent="0.25">
      <c r="A1" s="90" t="s">
        <v>0</v>
      </c>
      <c r="B1" s="90"/>
    </row>
    <row r="2" spans="1:2" ht="18.75" x14ac:dyDescent="0.25">
      <c r="A2" s="90" t="s">
        <v>1</v>
      </c>
      <c r="B2" s="90"/>
    </row>
    <row r="3" spans="1:2" ht="22.5" customHeight="1" x14ac:dyDescent="0.25">
      <c r="A3" s="66" t="s">
        <v>2</v>
      </c>
      <c r="B3" s="67">
        <f>'Northside Gen.'!L56</f>
        <v>0</v>
      </c>
    </row>
    <row r="4" spans="1:2" ht="22.5" customHeight="1" x14ac:dyDescent="0.25">
      <c r="A4" s="66" t="s">
        <v>3</v>
      </c>
      <c r="B4" s="67">
        <f>'CT''s'!I22</f>
        <v>0</v>
      </c>
    </row>
    <row r="5" spans="1:2" ht="22.5" customHeight="1" x14ac:dyDescent="0.25">
      <c r="A5" s="66" t="s">
        <v>4</v>
      </c>
      <c r="B5" s="67">
        <f>'Water Plants'!L44</f>
        <v>0</v>
      </c>
    </row>
    <row r="6" spans="1:2" ht="22.5" customHeight="1" x14ac:dyDescent="0.25">
      <c r="A6" s="66" t="s">
        <v>5</v>
      </c>
      <c r="B6" s="67">
        <f>'Core City &amp; BioSolids'!L38</f>
        <v>0</v>
      </c>
    </row>
    <row r="7" spans="1:2" ht="22.5" customHeight="1" x14ac:dyDescent="0.25">
      <c r="A7" s="66" t="s">
        <v>6</v>
      </c>
      <c r="B7" s="67">
        <f>'North Grid'!L23</f>
        <v>0</v>
      </c>
    </row>
    <row r="8" spans="1:2" ht="22.5" customHeight="1" x14ac:dyDescent="0.25">
      <c r="A8" s="66" t="s">
        <v>7</v>
      </c>
      <c r="B8" s="67">
        <f>'East Grid'!I19</f>
        <v>0</v>
      </c>
    </row>
    <row r="9" spans="1:2" ht="22.5" customHeight="1" x14ac:dyDescent="0.25">
      <c r="A9" s="66" t="s">
        <v>8</v>
      </c>
      <c r="B9" s="67">
        <f>'South Grid'!I19</f>
        <v>0</v>
      </c>
    </row>
    <row r="10" spans="1:2" ht="22.5" customHeight="1" x14ac:dyDescent="0.25">
      <c r="A10" s="66" t="s">
        <v>9</v>
      </c>
      <c r="B10" s="67">
        <f>'West Grid'!K41</f>
        <v>0</v>
      </c>
    </row>
    <row r="11" spans="1:2" ht="22.5" customHeight="1" x14ac:dyDescent="0.25">
      <c r="A11" s="66" t="s">
        <v>10</v>
      </c>
      <c r="B11" s="67">
        <f>'St Johns Grid'!I20</f>
        <v>0</v>
      </c>
    </row>
    <row r="12" spans="1:2" ht="22.5" customHeight="1" x14ac:dyDescent="0.25">
      <c r="A12" s="66" t="s">
        <v>11</v>
      </c>
      <c r="B12" s="67">
        <f>'Nassau Grid'!I11</f>
        <v>0</v>
      </c>
    </row>
    <row r="13" spans="1:2" ht="22.5" customHeight="1" x14ac:dyDescent="0.25">
      <c r="A13" s="66" t="s">
        <v>12</v>
      </c>
      <c r="B13" s="67">
        <f>'T&amp;M Rates'!F13</f>
        <v>450000</v>
      </c>
    </row>
    <row r="14" spans="1:2" ht="36.75" customHeight="1" x14ac:dyDescent="0.25">
      <c r="A14" s="68" t="s">
        <v>13</v>
      </c>
      <c r="B14" s="67">
        <f>SUM(B3:B13)</f>
        <v>450000</v>
      </c>
    </row>
  </sheetData>
  <sheetProtection algorithmName="SHA-512" hashValue="nFq6ki5qp9Ye8ipyq9l2aMGmqazbNbvcXbsHjoxUldrLYR6RHlXJQOE0UtaUxDuPhB0obofqnevhY+/4LWBfzw==" saltValue="7hnX/3rpHf4JrV2yy1eQsA==" spinCount="100000" sheet="1" objects="1" scenarios="1" selectLockedCells="1"/>
  <mergeCells count="2">
    <mergeCell ref="A1:B1"/>
    <mergeCell ref="A2:B2"/>
  </mergeCells>
  <pageMargins left="0.7" right="0.7" top="0.75" bottom="0.75" header="0.3" footer="0.3"/>
  <pageSetup scale="8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20"/>
  <sheetViews>
    <sheetView view="pageBreakPreview" zoomScale="90" zoomScaleNormal="100" zoomScaleSheetLayoutView="90" workbookViewId="0">
      <selection activeCell="H10" sqref="H10"/>
    </sheetView>
  </sheetViews>
  <sheetFormatPr defaultRowHeight="15" x14ac:dyDescent="0.25"/>
  <cols>
    <col min="1" max="1" width="7.7109375" customWidth="1"/>
    <col min="2" max="4" width="16.42578125" customWidth="1"/>
    <col min="5" max="5" width="20.140625" bestFit="1" customWidth="1"/>
    <col min="6" max="6" width="16.42578125" customWidth="1"/>
    <col min="7" max="7" width="10.42578125" customWidth="1"/>
    <col min="8" max="8" width="16.42578125" customWidth="1"/>
    <col min="9" max="9" width="22.140625" customWidth="1"/>
  </cols>
  <sheetData>
    <row r="1" spans="1:9" ht="26.25" x14ac:dyDescent="0.4">
      <c r="A1" s="91" t="s">
        <v>602</v>
      </c>
      <c r="B1" s="91"/>
      <c r="C1" s="91"/>
      <c r="D1" s="91"/>
      <c r="E1" s="91"/>
      <c r="F1" s="91"/>
      <c r="G1" s="91"/>
      <c r="H1" s="91"/>
      <c r="I1" s="91"/>
    </row>
    <row r="2" spans="1:9" ht="18.75" customHeight="1" x14ac:dyDescent="0.25">
      <c r="A2" s="112" t="s">
        <v>603</v>
      </c>
      <c r="B2" s="113"/>
      <c r="C2" s="113"/>
      <c r="D2" s="113"/>
      <c r="E2" s="113"/>
      <c r="F2" s="113"/>
      <c r="G2" s="113"/>
      <c r="H2" s="113"/>
      <c r="I2" s="113"/>
    </row>
    <row r="3" spans="1:9" ht="18.75" customHeight="1" x14ac:dyDescent="0.25">
      <c r="A3" s="114" t="s">
        <v>604</v>
      </c>
      <c r="B3" s="114"/>
      <c r="C3" s="114"/>
      <c r="D3" s="114"/>
      <c r="E3" s="114"/>
      <c r="F3" s="114"/>
      <c r="G3" s="114"/>
      <c r="H3" s="114"/>
      <c r="I3" s="114"/>
    </row>
    <row r="4" spans="1:9" ht="18.75" customHeight="1" x14ac:dyDescent="0.25">
      <c r="A4" s="114" t="s">
        <v>605</v>
      </c>
      <c r="B4" s="114"/>
      <c r="C4" s="114"/>
      <c r="D4" s="114"/>
      <c r="E4" s="114"/>
      <c r="F4" s="114"/>
      <c r="G4" s="114"/>
      <c r="H4" s="114"/>
      <c r="I4" s="114"/>
    </row>
    <row r="5" spans="1:9" ht="18.75" customHeight="1" x14ac:dyDescent="0.3">
      <c r="A5" s="94" t="s">
        <v>606</v>
      </c>
      <c r="B5" s="94"/>
      <c r="C5" s="94"/>
      <c r="D5" s="94"/>
      <c r="E5" s="94"/>
      <c r="F5" s="94"/>
      <c r="G5" s="94"/>
      <c r="H5" s="94"/>
      <c r="I5" s="94"/>
    </row>
    <row r="6" spans="1:9" ht="18.75" customHeight="1" x14ac:dyDescent="0.3">
      <c r="A6" s="38"/>
      <c r="B6" s="88"/>
      <c r="C6" s="88"/>
      <c r="D6" s="88"/>
      <c r="E6" s="88"/>
      <c r="F6" s="88"/>
      <c r="G6" s="88"/>
      <c r="H6" s="88"/>
      <c r="I6" s="88"/>
    </row>
    <row r="7" spans="1:9" x14ac:dyDescent="0.25">
      <c r="A7" s="1"/>
    </row>
    <row r="8" spans="1:9" x14ac:dyDescent="0.25">
      <c r="A8" s="1"/>
      <c r="H8" s="92" t="s">
        <v>15</v>
      </c>
      <c r="I8" s="92"/>
    </row>
    <row r="9" spans="1:9" ht="30" x14ac:dyDescent="0.25">
      <c r="A9" s="4" t="s">
        <v>16</v>
      </c>
      <c r="B9" s="4" t="s">
        <v>17</v>
      </c>
      <c r="C9" s="4" t="s">
        <v>18</v>
      </c>
      <c r="D9" s="4" t="s">
        <v>19</v>
      </c>
      <c r="E9" s="117" t="s">
        <v>20</v>
      </c>
      <c r="F9" s="4" t="s">
        <v>21</v>
      </c>
      <c r="G9" s="4" t="s">
        <v>22</v>
      </c>
      <c r="H9" s="4" t="s">
        <v>26</v>
      </c>
      <c r="I9" s="4" t="s">
        <v>27</v>
      </c>
    </row>
    <row r="10" spans="1:9" ht="35.1" customHeight="1" x14ac:dyDescent="0.25">
      <c r="A10" s="12">
        <v>9.1</v>
      </c>
      <c r="B10" s="6" t="s">
        <v>607</v>
      </c>
      <c r="C10" s="6" t="s">
        <v>608</v>
      </c>
      <c r="D10" s="5" t="s">
        <v>609</v>
      </c>
      <c r="E10" s="7" t="s">
        <v>610</v>
      </c>
      <c r="F10" s="8" t="s">
        <v>611</v>
      </c>
      <c r="G10" s="15">
        <v>0.5</v>
      </c>
      <c r="H10" s="51">
        <v>0</v>
      </c>
      <c r="I10" s="35">
        <f t="shared" ref="I10" si="0">H10*5</f>
        <v>0</v>
      </c>
    </row>
    <row r="11" spans="1:9" ht="35.1" customHeight="1" x14ac:dyDescent="0.25">
      <c r="A11" s="12">
        <v>9.1999999999999993</v>
      </c>
      <c r="B11" s="6" t="s">
        <v>612</v>
      </c>
      <c r="C11" s="6" t="s">
        <v>613</v>
      </c>
      <c r="D11" s="5" t="s">
        <v>464</v>
      </c>
      <c r="E11" s="7" t="s">
        <v>614</v>
      </c>
      <c r="F11" s="8" t="s">
        <v>615</v>
      </c>
      <c r="G11" s="15">
        <v>0.5</v>
      </c>
      <c r="H11" s="51">
        <v>0</v>
      </c>
      <c r="I11" s="35">
        <f t="shared" ref="I11" si="1">H11*5</f>
        <v>0</v>
      </c>
    </row>
    <row r="12" spans="1:9" ht="35.1" customHeight="1" x14ac:dyDescent="0.25">
      <c r="A12" s="12">
        <v>9.3000000000000007</v>
      </c>
      <c r="B12" s="18" t="s">
        <v>616</v>
      </c>
      <c r="C12" s="30" t="s">
        <v>617</v>
      </c>
      <c r="D12" s="18" t="s">
        <v>618</v>
      </c>
      <c r="E12" s="23"/>
      <c r="F12" s="24"/>
      <c r="G12" s="25">
        <v>5</v>
      </c>
      <c r="H12" s="51">
        <v>0</v>
      </c>
      <c r="I12" s="35">
        <f t="shared" ref="I12:I19" si="2">H12*5</f>
        <v>0</v>
      </c>
    </row>
    <row r="13" spans="1:9" ht="35.1" customHeight="1" x14ac:dyDescent="0.25">
      <c r="A13" s="12">
        <v>9.4</v>
      </c>
      <c r="B13" s="18" t="s">
        <v>616</v>
      </c>
      <c r="C13" s="30" t="s">
        <v>619</v>
      </c>
      <c r="D13" s="18" t="s">
        <v>618</v>
      </c>
      <c r="E13" s="23"/>
      <c r="F13" s="24"/>
      <c r="G13" s="25">
        <v>5</v>
      </c>
      <c r="H13" s="51">
        <v>0</v>
      </c>
      <c r="I13" s="35">
        <f t="shared" si="2"/>
        <v>0</v>
      </c>
    </row>
    <row r="14" spans="1:9" ht="35.1" customHeight="1" x14ac:dyDescent="0.25">
      <c r="A14" s="12">
        <v>9.5</v>
      </c>
      <c r="B14" s="18" t="s">
        <v>616</v>
      </c>
      <c r="C14" s="6" t="s">
        <v>620</v>
      </c>
      <c r="D14" s="5" t="s">
        <v>621</v>
      </c>
      <c r="E14" s="7"/>
      <c r="F14" s="9"/>
      <c r="G14" s="15">
        <v>0.5</v>
      </c>
      <c r="H14" s="51">
        <v>0</v>
      </c>
      <c r="I14" s="35">
        <f t="shared" si="2"/>
        <v>0</v>
      </c>
    </row>
    <row r="15" spans="1:9" ht="35.1" customHeight="1" x14ac:dyDescent="0.25">
      <c r="A15" s="12">
        <v>9.6</v>
      </c>
      <c r="B15" s="18" t="s">
        <v>616</v>
      </c>
      <c r="C15" s="6" t="s">
        <v>622</v>
      </c>
      <c r="D15" s="6" t="s">
        <v>621</v>
      </c>
      <c r="E15" s="7"/>
      <c r="F15" s="9"/>
      <c r="G15" s="15">
        <v>2</v>
      </c>
      <c r="H15" s="51">
        <v>0</v>
      </c>
      <c r="I15" s="35">
        <f t="shared" si="2"/>
        <v>0</v>
      </c>
    </row>
    <row r="16" spans="1:9" ht="35.1" customHeight="1" x14ac:dyDescent="0.25">
      <c r="A16" s="12">
        <v>9.6999999999999993</v>
      </c>
      <c r="B16" s="18" t="s">
        <v>616</v>
      </c>
      <c r="C16" s="6" t="s">
        <v>623</v>
      </c>
      <c r="D16" s="5" t="s">
        <v>621</v>
      </c>
      <c r="E16" s="7"/>
      <c r="F16" s="9"/>
      <c r="G16" s="15">
        <v>2</v>
      </c>
      <c r="H16" s="51">
        <v>0</v>
      </c>
      <c r="I16" s="35">
        <f t="shared" si="2"/>
        <v>0</v>
      </c>
    </row>
    <row r="17" spans="1:9" ht="45" x14ac:dyDescent="0.25">
      <c r="A17" s="12">
        <v>9.8000000000000007</v>
      </c>
      <c r="B17" s="18" t="s">
        <v>624</v>
      </c>
      <c r="D17" s="5"/>
      <c r="E17" s="7"/>
      <c r="F17" s="9"/>
      <c r="G17" s="15">
        <v>5</v>
      </c>
      <c r="H17" s="51">
        <v>0</v>
      </c>
      <c r="I17" s="35">
        <f t="shared" si="2"/>
        <v>0</v>
      </c>
    </row>
    <row r="18" spans="1:9" ht="30" x14ac:dyDescent="0.25">
      <c r="A18" s="12">
        <v>9.9</v>
      </c>
      <c r="B18" s="18" t="s">
        <v>616</v>
      </c>
      <c r="C18" s="6" t="s">
        <v>351</v>
      </c>
      <c r="D18" s="6" t="s">
        <v>625</v>
      </c>
      <c r="E18" s="7" t="s">
        <v>626</v>
      </c>
      <c r="F18" s="9"/>
      <c r="G18" s="15">
        <v>5</v>
      </c>
      <c r="H18" s="51">
        <v>0</v>
      </c>
      <c r="I18" s="35">
        <f t="shared" si="2"/>
        <v>0</v>
      </c>
    </row>
    <row r="19" spans="1:9" ht="35.1" customHeight="1" thickBot="1" x14ac:dyDescent="0.3">
      <c r="A19" s="13">
        <v>9.1</v>
      </c>
      <c r="B19" s="6" t="s">
        <v>627</v>
      </c>
      <c r="C19" s="6" t="s">
        <v>628</v>
      </c>
      <c r="D19" s="6" t="s">
        <v>464</v>
      </c>
      <c r="E19" s="10" t="s">
        <v>629</v>
      </c>
      <c r="F19" s="9" t="s">
        <v>630</v>
      </c>
      <c r="G19" s="15">
        <v>1</v>
      </c>
      <c r="H19" s="51">
        <v>0</v>
      </c>
      <c r="I19" s="35">
        <f t="shared" si="2"/>
        <v>0</v>
      </c>
    </row>
    <row r="20" spans="1:9" ht="30" customHeight="1" thickBot="1" x14ac:dyDescent="0.3">
      <c r="A20" s="95" t="s">
        <v>631</v>
      </c>
      <c r="B20" s="96"/>
      <c r="C20" s="96"/>
      <c r="D20" s="96"/>
      <c r="E20" s="96"/>
      <c r="F20" s="96"/>
      <c r="G20" s="96"/>
      <c r="H20" s="97"/>
      <c r="I20" s="33">
        <f>SUM(I10:I19)</f>
        <v>0</v>
      </c>
    </row>
  </sheetData>
  <sheetProtection algorithmName="SHA-512" hashValue="Pdokzd9GXHjrQAQ1oE1wXda6Oo+LC4hwdlnCY+7NSb2Cc4FIyfMzraClvPUDxoQylBVaYnDsWUeC3HlWtpcFWQ==" saltValue="OqJtixhv0ne6cP/XuL7rVA==" spinCount="100000" sheet="1" selectLockedCells="1"/>
  <mergeCells count="7">
    <mergeCell ref="A20:H20"/>
    <mergeCell ref="A1:I1"/>
    <mergeCell ref="H8:I8"/>
    <mergeCell ref="A2:I2"/>
    <mergeCell ref="A5:I5"/>
    <mergeCell ref="A3:I3"/>
    <mergeCell ref="A4:I4"/>
  </mergeCells>
  <pageMargins left="0.7" right="0.7" top="0.75" bottom="0.75" header="0.3" footer="0.3"/>
  <pageSetup scale="6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11"/>
  <sheetViews>
    <sheetView view="pageBreakPreview" zoomScaleNormal="100" zoomScaleSheetLayoutView="100" workbookViewId="0">
      <selection activeCell="H8" sqref="H8"/>
    </sheetView>
  </sheetViews>
  <sheetFormatPr defaultRowHeight="15" x14ac:dyDescent="0.25"/>
  <cols>
    <col min="1" max="1" width="7.7109375" customWidth="1"/>
    <col min="2" max="6" width="16.42578125" customWidth="1"/>
    <col min="7" max="7" width="11.85546875" customWidth="1"/>
    <col min="8" max="8" width="16.42578125" customWidth="1"/>
    <col min="9" max="9" width="26.7109375" customWidth="1"/>
  </cols>
  <sheetData>
    <row r="1" spans="1:9" ht="26.25" x14ac:dyDescent="0.4">
      <c r="A1" s="91" t="s">
        <v>632</v>
      </c>
      <c r="B1" s="91"/>
      <c r="C1" s="91"/>
      <c r="D1" s="91"/>
      <c r="E1" s="91"/>
      <c r="F1" s="91"/>
      <c r="G1" s="91"/>
      <c r="H1" s="91"/>
      <c r="I1" s="91"/>
    </row>
    <row r="2" spans="1:9" ht="18.75" x14ac:dyDescent="0.3">
      <c r="A2" s="93" t="s">
        <v>633</v>
      </c>
      <c r="B2" s="93"/>
      <c r="C2" s="93"/>
      <c r="D2" s="93"/>
      <c r="E2" s="93"/>
      <c r="F2" s="93"/>
      <c r="G2" s="93"/>
      <c r="H2" s="93"/>
      <c r="I2" s="93"/>
    </row>
    <row r="3" spans="1:9" ht="18.75" x14ac:dyDescent="0.3">
      <c r="A3" s="94" t="s">
        <v>634</v>
      </c>
      <c r="B3" s="94"/>
      <c r="C3" s="94"/>
      <c r="D3" s="94"/>
      <c r="E3" s="94"/>
      <c r="F3" s="94"/>
      <c r="G3" s="94"/>
      <c r="H3" s="94"/>
      <c r="I3" s="94"/>
    </row>
    <row r="4" spans="1:9" ht="18.75" x14ac:dyDescent="0.3">
      <c r="A4" s="88"/>
      <c r="B4" s="88"/>
      <c r="C4" s="88"/>
      <c r="D4" s="88"/>
      <c r="E4" s="88"/>
      <c r="F4" s="88"/>
      <c r="G4" s="88"/>
      <c r="H4" s="88"/>
      <c r="I4" s="88"/>
    </row>
    <row r="5" spans="1:9" x14ac:dyDescent="0.25">
      <c r="A5" s="1"/>
    </row>
    <row r="6" spans="1:9" x14ac:dyDescent="0.25">
      <c r="A6" s="1"/>
      <c r="H6" s="92" t="s">
        <v>15</v>
      </c>
      <c r="I6" s="92"/>
    </row>
    <row r="7" spans="1:9" ht="30" x14ac:dyDescent="0.25">
      <c r="A7" s="4" t="s">
        <v>16</v>
      </c>
      <c r="B7" s="4" t="s">
        <v>17</v>
      </c>
      <c r="C7" s="4" t="s">
        <v>18</v>
      </c>
      <c r="D7" s="4" t="s">
        <v>19</v>
      </c>
      <c r="E7" s="117" t="s">
        <v>20</v>
      </c>
      <c r="F7" s="4" t="s">
        <v>21</v>
      </c>
      <c r="G7" s="4" t="s">
        <v>22</v>
      </c>
      <c r="H7" s="4" t="s">
        <v>26</v>
      </c>
      <c r="I7" s="4" t="s">
        <v>27</v>
      </c>
    </row>
    <row r="8" spans="1:9" ht="62.25" customHeight="1" x14ac:dyDescent="0.25">
      <c r="A8" s="12">
        <v>10.1</v>
      </c>
      <c r="B8" s="6" t="s">
        <v>635</v>
      </c>
      <c r="C8" s="28" t="s">
        <v>492</v>
      </c>
      <c r="D8" s="6" t="s">
        <v>636</v>
      </c>
      <c r="E8" s="5" t="s">
        <v>637</v>
      </c>
      <c r="F8" s="5">
        <v>3204</v>
      </c>
      <c r="G8" s="16">
        <v>3</v>
      </c>
      <c r="H8" s="51">
        <v>0</v>
      </c>
      <c r="I8" s="35">
        <f t="shared" ref="I8:I10" si="0">H8*5</f>
        <v>0</v>
      </c>
    </row>
    <row r="9" spans="1:9" ht="62.25" customHeight="1" x14ac:dyDescent="0.25">
      <c r="A9" s="12">
        <v>10.199999999999999</v>
      </c>
      <c r="B9" s="6" t="s">
        <v>635</v>
      </c>
      <c r="C9" s="28" t="s">
        <v>497</v>
      </c>
      <c r="D9" s="6" t="s">
        <v>636</v>
      </c>
      <c r="E9" s="86" t="s">
        <v>638</v>
      </c>
      <c r="F9" s="5" t="s">
        <v>639</v>
      </c>
      <c r="G9" s="16">
        <v>5</v>
      </c>
      <c r="H9" s="51">
        <v>0</v>
      </c>
      <c r="I9" s="35">
        <f t="shared" si="0"/>
        <v>0</v>
      </c>
    </row>
    <row r="10" spans="1:9" ht="62.25" customHeight="1" thickBot="1" x14ac:dyDescent="0.3">
      <c r="A10" s="12">
        <v>10.3</v>
      </c>
      <c r="B10" s="6" t="s">
        <v>635</v>
      </c>
      <c r="C10" s="28" t="s">
        <v>501</v>
      </c>
      <c r="D10" s="6" t="s">
        <v>636</v>
      </c>
      <c r="E10" s="85" t="s">
        <v>638</v>
      </c>
      <c r="F10" s="5">
        <v>3102</v>
      </c>
      <c r="G10" s="16">
        <v>2</v>
      </c>
      <c r="H10" s="51">
        <v>0</v>
      </c>
      <c r="I10" s="35">
        <f t="shared" si="0"/>
        <v>0</v>
      </c>
    </row>
    <row r="11" spans="1:9" ht="30" customHeight="1" thickBot="1" x14ac:dyDescent="0.3">
      <c r="A11" s="95" t="s">
        <v>640</v>
      </c>
      <c r="B11" s="96"/>
      <c r="C11" s="96"/>
      <c r="D11" s="96"/>
      <c r="E11" s="96"/>
      <c r="F11" s="96"/>
      <c r="G11" s="96"/>
      <c r="H11" s="97"/>
      <c r="I11" s="33">
        <f>SUM(I8:I10)</f>
        <v>0</v>
      </c>
    </row>
  </sheetData>
  <sheetProtection algorithmName="SHA-512" hashValue="ShZ/uT5VmQgkWv+xMKb0l43SrLb/dcgs/G8nsKl1pCAsO3DZZfXQ7u5b8xYMteljSSj/TEClCO3Eq8urB7GAJg==" saltValue="VFrTyj2ycH1PxRJG67/Www==" spinCount="100000" sheet="1" selectLockedCells="1"/>
  <mergeCells count="5">
    <mergeCell ref="A1:I1"/>
    <mergeCell ref="A2:I2"/>
    <mergeCell ref="H6:I6"/>
    <mergeCell ref="A3:I3"/>
    <mergeCell ref="A11:H11"/>
  </mergeCells>
  <pageMargins left="0.7" right="0.7" top="0.75" bottom="0.75" header="0.3" footer="0.3"/>
  <pageSetup scale="62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F13"/>
  <sheetViews>
    <sheetView view="pageBreakPreview" zoomScaleNormal="100" zoomScaleSheetLayoutView="100" workbookViewId="0">
      <selection activeCell="D4" sqref="D4"/>
    </sheetView>
  </sheetViews>
  <sheetFormatPr defaultColWidth="9.140625" defaultRowHeight="15" x14ac:dyDescent="0.25"/>
  <cols>
    <col min="1" max="1" width="7.7109375" style="64" customWidth="1"/>
    <col min="2" max="2" width="33" style="64" customWidth="1"/>
    <col min="3" max="3" width="16.42578125" style="64" customWidth="1"/>
    <col min="4" max="6" width="24.28515625" style="64" customWidth="1"/>
    <col min="7" max="16384" width="9.140625" style="64"/>
  </cols>
  <sheetData>
    <row r="1" spans="1:6" ht="26.25" x14ac:dyDescent="0.25">
      <c r="A1" s="115" t="s">
        <v>641</v>
      </c>
      <c r="B1" s="115"/>
      <c r="C1" s="115"/>
      <c r="D1" s="115"/>
      <c r="E1" s="115"/>
      <c r="F1" s="115"/>
    </row>
    <row r="2" spans="1:6" ht="18" customHeight="1" x14ac:dyDescent="0.25">
      <c r="A2" s="70" t="s">
        <v>642</v>
      </c>
    </row>
    <row r="3" spans="1:6" ht="51.75" customHeight="1" x14ac:dyDescent="0.25">
      <c r="A3" s="4" t="s">
        <v>16</v>
      </c>
      <c r="B3" s="71" t="s">
        <v>643</v>
      </c>
      <c r="C3" s="4" t="s">
        <v>644</v>
      </c>
      <c r="D3" s="72" t="s">
        <v>645</v>
      </c>
      <c r="E3" s="72" t="s">
        <v>646</v>
      </c>
      <c r="F3" s="34" t="s">
        <v>647</v>
      </c>
    </row>
    <row r="4" spans="1:6" ht="35.1" customHeight="1" x14ac:dyDescent="0.25">
      <c r="A4" s="12">
        <v>12.1</v>
      </c>
      <c r="B4" s="59" t="s">
        <v>648</v>
      </c>
      <c r="C4" s="73">
        <v>600</v>
      </c>
      <c r="D4" s="74">
        <v>0</v>
      </c>
      <c r="E4" s="74">
        <v>0</v>
      </c>
      <c r="F4" s="75">
        <f>(((C4*0.95)*D4)+((C4*0.05)*E4))*5</f>
        <v>0</v>
      </c>
    </row>
    <row r="5" spans="1:6" ht="35.1" customHeight="1" x14ac:dyDescent="0.25">
      <c r="A5" s="12">
        <v>12.2</v>
      </c>
      <c r="B5" s="59" t="s">
        <v>649</v>
      </c>
      <c r="C5" s="73">
        <v>200</v>
      </c>
      <c r="D5" s="74">
        <v>0</v>
      </c>
      <c r="E5" s="74">
        <v>0</v>
      </c>
      <c r="F5" s="75">
        <f t="shared" ref="F5" si="0">(((C5*0.95)*D5)+((C5*0.05)*E5))*5</f>
        <v>0</v>
      </c>
    </row>
    <row r="6" spans="1:6" ht="18.75" x14ac:dyDescent="0.25">
      <c r="A6" s="70" t="s">
        <v>650</v>
      </c>
      <c r="D6" s="76"/>
      <c r="E6" s="77"/>
      <c r="F6" s="77"/>
    </row>
    <row r="7" spans="1:6" ht="54.75" customHeight="1" x14ac:dyDescent="0.25">
      <c r="A7" s="4" t="s">
        <v>16</v>
      </c>
      <c r="B7" s="71" t="s">
        <v>651</v>
      </c>
      <c r="C7" s="78" t="s">
        <v>652</v>
      </c>
      <c r="D7" s="4" t="s">
        <v>653</v>
      </c>
      <c r="E7" s="34" t="s">
        <v>654</v>
      </c>
      <c r="F7" s="34" t="s">
        <v>647</v>
      </c>
    </row>
    <row r="8" spans="1:6" ht="35.1" customHeight="1" x14ac:dyDescent="0.25">
      <c r="A8" s="12">
        <v>12.3</v>
      </c>
      <c r="B8" s="59" t="s">
        <v>655</v>
      </c>
      <c r="C8" s="60">
        <v>30000</v>
      </c>
      <c r="D8" s="61">
        <v>0</v>
      </c>
      <c r="E8" s="62">
        <f>(C8*D8)+C8</f>
        <v>30000</v>
      </c>
      <c r="F8" s="63">
        <f t="shared" ref="F8:F9" si="1">E8*5</f>
        <v>150000</v>
      </c>
    </row>
    <row r="9" spans="1:6" ht="35.1" customHeight="1" x14ac:dyDescent="0.25">
      <c r="A9" s="12">
        <v>12.4</v>
      </c>
      <c r="B9" s="59" t="s">
        <v>656</v>
      </c>
      <c r="C9" s="60">
        <v>30000</v>
      </c>
      <c r="D9" s="61">
        <v>0</v>
      </c>
      <c r="E9" s="62">
        <f t="shared" ref="E9" si="2">(C9*D9)+C9</f>
        <v>30000</v>
      </c>
      <c r="F9" s="63">
        <f t="shared" si="1"/>
        <v>150000</v>
      </c>
    </row>
    <row r="10" spans="1:6" ht="18.75" x14ac:dyDescent="0.25">
      <c r="A10" s="70" t="s">
        <v>657</v>
      </c>
      <c r="D10" s="76"/>
      <c r="E10" s="77"/>
      <c r="F10" s="77"/>
    </row>
    <row r="11" spans="1:6" ht="55.5" customHeight="1" x14ac:dyDescent="0.25">
      <c r="A11" s="79" t="s">
        <v>16</v>
      </c>
      <c r="B11" s="80" t="s">
        <v>651</v>
      </c>
      <c r="C11" s="81" t="s">
        <v>658</v>
      </c>
      <c r="D11" s="79" t="s">
        <v>659</v>
      </c>
      <c r="E11" s="82" t="s">
        <v>654</v>
      </c>
      <c r="F11" s="82" t="s">
        <v>647</v>
      </c>
    </row>
    <row r="12" spans="1:6" s="58" customFormat="1" ht="35.1" customHeight="1" thickBot="1" x14ac:dyDescent="0.3">
      <c r="A12" s="52">
        <v>12.4</v>
      </c>
      <c r="B12" s="53" t="s">
        <v>660</v>
      </c>
      <c r="C12" s="54">
        <v>30000</v>
      </c>
      <c r="D12" s="55">
        <v>0</v>
      </c>
      <c r="E12" s="56">
        <f t="shared" ref="E12" si="3">(C12*D12)+C12</f>
        <v>30000</v>
      </c>
      <c r="F12" s="57">
        <f t="shared" ref="F12" si="4">E12*5</f>
        <v>150000</v>
      </c>
    </row>
    <row r="13" spans="1:6" ht="21.75" thickBot="1" x14ac:dyDescent="0.3">
      <c r="A13" s="95" t="s">
        <v>661</v>
      </c>
      <c r="B13" s="96"/>
      <c r="C13" s="96"/>
      <c r="D13" s="96"/>
      <c r="E13" s="97"/>
      <c r="F13" s="31">
        <f>SUM(F3:F12)</f>
        <v>450000</v>
      </c>
    </row>
  </sheetData>
  <sheetProtection sheet="1" objects="1" scenarios="1" selectLockedCells="1"/>
  <mergeCells count="2">
    <mergeCell ref="A1:F1"/>
    <mergeCell ref="A13:E13"/>
  </mergeCells>
  <pageMargins left="0.7" right="0.7" top="0.75" bottom="0.75" header="0.3" footer="0.3"/>
  <pageSetup scale="69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E11"/>
  <sheetViews>
    <sheetView view="pageBreakPreview" zoomScaleNormal="100" zoomScaleSheetLayoutView="100" workbookViewId="0">
      <selection activeCell="D3" sqref="D3"/>
    </sheetView>
  </sheetViews>
  <sheetFormatPr defaultRowHeight="15" x14ac:dyDescent="0.25"/>
  <cols>
    <col min="1" max="1" width="8.5703125" customWidth="1"/>
    <col min="2" max="2" width="45.7109375" customWidth="1"/>
    <col min="3" max="3" width="18.5703125" customWidth="1"/>
    <col min="4" max="4" width="14.28515625" customWidth="1"/>
    <col min="5" max="5" width="19.140625" customWidth="1"/>
  </cols>
  <sheetData>
    <row r="1" spans="1:5" ht="62.25" customHeight="1" x14ac:dyDescent="0.25">
      <c r="A1" s="116" t="s">
        <v>662</v>
      </c>
      <c r="B1" s="116"/>
      <c r="C1" s="116"/>
      <c r="D1" s="116"/>
      <c r="E1" s="116"/>
    </row>
    <row r="2" spans="1:5" s="64" customFormat="1" ht="28.5" x14ac:dyDescent="0.25">
      <c r="A2" s="69" t="s">
        <v>16</v>
      </c>
      <c r="B2" s="69" t="s">
        <v>663</v>
      </c>
      <c r="C2" s="69" t="s">
        <v>664</v>
      </c>
      <c r="D2" s="69" t="s">
        <v>665</v>
      </c>
      <c r="E2" s="69" t="s">
        <v>27</v>
      </c>
    </row>
    <row r="3" spans="1:5" s="64" customFormat="1" ht="35.1" customHeight="1" x14ac:dyDescent="0.25">
      <c r="A3" s="12">
        <v>13.1</v>
      </c>
      <c r="B3" s="5" t="s">
        <v>666</v>
      </c>
      <c r="C3" s="52">
        <v>1</v>
      </c>
      <c r="D3" s="50">
        <v>0</v>
      </c>
      <c r="E3" s="37">
        <f>C3*D3</f>
        <v>0</v>
      </c>
    </row>
    <row r="4" spans="1:5" s="64" customFormat="1" ht="35.1" customHeight="1" x14ac:dyDescent="0.25">
      <c r="A4" s="12">
        <v>13.2</v>
      </c>
      <c r="B4" s="5" t="s">
        <v>667</v>
      </c>
      <c r="C4" s="52">
        <v>1</v>
      </c>
      <c r="D4" s="50"/>
      <c r="E4" s="37">
        <f t="shared" ref="E4:E11" si="0">C4*D4</f>
        <v>0</v>
      </c>
    </row>
    <row r="5" spans="1:5" s="64" customFormat="1" ht="35.1" customHeight="1" x14ac:dyDescent="0.25">
      <c r="A5" s="12">
        <v>13.3</v>
      </c>
      <c r="B5" s="5" t="s">
        <v>668</v>
      </c>
      <c r="C5" s="52">
        <v>1</v>
      </c>
      <c r="D5" s="50">
        <v>0</v>
      </c>
      <c r="E5" s="37">
        <f t="shared" si="0"/>
        <v>0</v>
      </c>
    </row>
    <row r="6" spans="1:5" s="64" customFormat="1" ht="35.1" customHeight="1" x14ac:dyDescent="0.25">
      <c r="A6" s="12">
        <v>13.4</v>
      </c>
      <c r="B6" s="5" t="s">
        <v>669</v>
      </c>
      <c r="C6" s="52">
        <v>1</v>
      </c>
      <c r="D6" s="50">
        <v>0</v>
      </c>
      <c r="E6" s="37">
        <f t="shared" si="0"/>
        <v>0</v>
      </c>
    </row>
    <row r="7" spans="1:5" s="64" customFormat="1" ht="35.1" customHeight="1" x14ac:dyDescent="0.25">
      <c r="A7" s="12">
        <v>13.5</v>
      </c>
      <c r="B7" s="5" t="s">
        <v>670</v>
      </c>
      <c r="C7" s="52">
        <v>1</v>
      </c>
      <c r="D7" s="50">
        <v>0</v>
      </c>
      <c r="E7" s="37">
        <f t="shared" si="0"/>
        <v>0</v>
      </c>
    </row>
    <row r="8" spans="1:5" s="64" customFormat="1" ht="35.1" customHeight="1" x14ac:dyDescent="0.25">
      <c r="A8" s="12">
        <v>13.6</v>
      </c>
      <c r="B8" s="5" t="s">
        <v>671</v>
      </c>
      <c r="C8" s="52">
        <v>1</v>
      </c>
      <c r="D8" s="50">
        <v>0</v>
      </c>
      <c r="E8" s="37">
        <f t="shared" si="0"/>
        <v>0</v>
      </c>
    </row>
    <row r="9" spans="1:5" s="64" customFormat="1" ht="35.1" customHeight="1" x14ac:dyDescent="0.25">
      <c r="A9" s="12">
        <v>13.7</v>
      </c>
      <c r="B9" s="5" t="s">
        <v>672</v>
      </c>
      <c r="C9" s="52">
        <v>1</v>
      </c>
      <c r="D9" s="50">
        <v>0</v>
      </c>
      <c r="E9" s="37">
        <f t="shared" si="0"/>
        <v>0</v>
      </c>
    </row>
    <row r="10" spans="1:5" s="64" customFormat="1" ht="35.1" customHeight="1" x14ac:dyDescent="0.25">
      <c r="A10" s="12">
        <v>13.8</v>
      </c>
      <c r="B10" s="5" t="s">
        <v>673</v>
      </c>
      <c r="C10" s="52">
        <v>1</v>
      </c>
      <c r="D10" s="50">
        <v>0</v>
      </c>
      <c r="E10" s="37">
        <f t="shared" si="0"/>
        <v>0</v>
      </c>
    </row>
    <row r="11" spans="1:5" s="64" customFormat="1" ht="35.1" customHeight="1" x14ac:dyDescent="0.25">
      <c r="A11" s="22">
        <v>13.9</v>
      </c>
      <c r="B11" s="18" t="s">
        <v>674</v>
      </c>
      <c r="C11" s="65">
        <v>1</v>
      </c>
      <c r="D11" s="50">
        <v>0</v>
      </c>
      <c r="E11" s="37">
        <f t="shared" si="0"/>
        <v>0</v>
      </c>
    </row>
  </sheetData>
  <sheetProtection sheet="1" selectLockedCells="1"/>
  <mergeCells count="1">
    <mergeCell ref="A1:E1"/>
  </mergeCells>
  <pageMargins left="0.7" right="0.7" top="0.75" bottom="0.75" header="0.3" footer="0.3"/>
  <pageSetup scale="8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588"/>
  <sheetViews>
    <sheetView view="pageBreakPreview" zoomScale="90" zoomScaleNormal="100" zoomScaleSheetLayoutView="90" workbookViewId="0">
      <selection activeCell="K7" sqref="K7"/>
    </sheetView>
  </sheetViews>
  <sheetFormatPr defaultRowHeight="15" x14ac:dyDescent="0.25"/>
  <cols>
    <col min="1" max="1" width="7.7109375" style="123" customWidth="1"/>
    <col min="2" max="4" width="16.42578125" style="120" customWidth="1"/>
    <col min="5" max="5" width="16.5703125" style="120" customWidth="1"/>
    <col min="6" max="6" width="16.42578125" style="120" customWidth="1"/>
    <col min="7" max="9" width="7.7109375" style="120" customWidth="1"/>
    <col min="10" max="10" width="9" style="120" customWidth="1"/>
    <col min="11" max="11" width="16.140625" style="120" customWidth="1"/>
    <col min="12" max="12" width="24.7109375" style="120" customWidth="1"/>
    <col min="13" max="16384" width="9.140625" style="120"/>
  </cols>
  <sheetData>
    <row r="1" spans="1:12" ht="26.25" x14ac:dyDescent="0.4">
      <c r="A1" s="119" t="s">
        <v>14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</row>
    <row r="2" spans="1:12" ht="18.75" x14ac:dyDescent="0.3">
      <c r="A2" s="121" t="s">
        <v>675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ht="18.75" x14ac:dyDescent="0.3">
      <c r="A3" s="122" t="s">
        <v>676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5" spans="1:12" x14ac:dyDescent="0.25">
      <c r="K5" s="124" t="s">
        <v>15</v>
      </c>
      <c r="L5" s="124"/>
    </row>
    <row r="6" spans="1:12" ht="43.5" customHeight="1" x14ac:dyDescent="0.25">
      <c r="A6" s="125" t="s">
        <v>16</v>
      </c>
      <c r="B6" s="125" t="s">
        <v>17</v>
      </c>
      <c r="C6" s="125" t="s">
        <v>18</v>
      </c>
      <c r="D6" s="125" t="s">
        <v>19</v>
      </c>
      <c r="E6" s="154" t="s">
        <v>20</v>
      </c>
      <c r="F6" s="125" t="s">
        <v>21</v>
      </c>
      <c r="G6" s="155" t="s">
        <v>22</v>
      </c>
      <c r="H6" s="155" t="s">
        <v>23</v>
      </c>
      <c r="I6" s="155" t="s">
        <v>24</v>
      </c>
      <c r="J6" s="155" t="s">
        <v>25</v>
      </c>
      <c r="K6" s="125" t="s">
        <v>26</v>
      </c>
      <c r="L6" s="125" t="s">
        <v>27</v>
      </c>
    </row>
    <row r="7" spans="1:12" ht="57.75" customHeight="1" x14ac:dyDescent="0.25">
      <c r="A7" s="126">
        <v>1.1000000000000001</v>
      </c>
      <c r="B7" s="127" t="s">
        <v>28</v>
      </c>
      <c r="C7" s="127" t="s">
        <v>29</v>
      </c>
      <c r="D7" s="127" t="s">
        <v>30</v>
      </c>
      <c r="E7" s="128" t="s">
        <v>31</v>
      </c>
      <c r="F7" s="129" t="s">
        <v>32</v>
      </c>
      <c r="G7" s="130">
        <v>2</v>
      </c>
      <c r="H7" s="131" t="s">
        <v>33</v>
      </c>
      <c r="I7" s="131" t="s">
        <v>34</v>
      </c>
      <c r="J7" s="130" t="s">
        <v>35</v>
      </c>
      <c r="K7" s="51">
        <v>0</v>
      </c>
      <c r="L7" s="132">
        <f t="shared" ref="L7:L55" si="0">K7*5</f>
        <v>0</v>
      </c>
    </row>
    <row r="8" spans="1:12" ht="57.75" customHeight="1" x14ac:dyDescent="0.25">
      <c r="A8" s="126">
        <v>1.2</v>
      </c>
      <c r="B8" s="127" t="s">
        <v>36</v>
      </c>
      <c r="C8" s="127" t="s">
        <v>37</v>
      </c>
      <c r="D8" s="127" t="s">
        <v>30</v>
      </c>
      <c r="E8" s="128" t="s">
        <v>31</v>
      </c>
      <c r="F8" s="129" t="s">
        <v>38</v>
      </c>
      <c r="G8" s="130">
        <v>3.2</v>
      </c>
      <c r="H8" s="133" t="s">
        <v>39</v>
      </c>
      <c r="I8" s="131" t="s">
        <v>40</v>
      </c>
      <c r="J8" s="130" t="s">
        <v>35</v>
      </c>
      <c r="K8" s="51">
        <v>0</v>
      </c>
      <c r="L8" s="132">
        <f t="shared" si="0"/>
        <v>0</v>
      </c>
    </row>
    <row r="9" spans="1:12" ht="58.5" customHeight="1" x14ac:dyDescent="0.25">
      <c r="A9" s="126">
        <v>1.3</v>
      </c>
      <c r="B9" s="127" t="s">
        <v>41</v>
      </c>
      <c r="C9" s="127" t="s">
        <v>42</v>
      </c>
      <c r="D9" s="127" t="s">
        <v>43</v>
      </c>
      <c r="E9" s="128" t="s">
        <v>44</v>
      </c>
      <c r="F9" s="129" t="s">
        <v>45</v>
      </c>
      <c r="G9" s="130">
        <v>5</v>
      </c>
      <c r="H9" s="131" t="s">
        <v>46</v>
      </c>
      <c r="I9" s="131" t="s">
        <v>47</v>
      </c>
      <c r="J9" s="130" t="s">
        <v>35</v>
      </c>
      <c r="K9" s="51">
        <v>0</v>
      </c>
      <c r="L9" s="132">
        <f t="shared" si="0"/>
        <v>0</v>
      </c>
    </row>
    <row r="10" spans="1:12" ht="60" customHeight="1" x14ac:dyDescent="0.25">
      <c r="A10" s="126">
        <v>1.4</v>
      </c>
      <c r="B10" s="127" t="s">
        <v>48</v>
      </c>
      <c r="C10" s="127" t="s">
        <v>49</v>
      </c>
      <c r="D10" s="127" t="s">
        <v>50</v>
      </c>
      <c r="E10" s="134" t="s">
        <v>51</v>
      </c>
      <c r="F10" s="129" t="s">
        <v>52</v>
      </c>
      <c r="G10" s="130">
        <v>5</v>
      </c>
      <c r="H10" s="131" t="s">
        <v>53</v>
      </c>
      <c r="I10" s="131" t="s">
        <v>47</v>
      </c>
      <c r="J10" s="130" t="s">
        <v>35</v>
      </c>
      <c r="K10" s="51">
        <v>0</v>
      </c>
      <c r="L10" s="132">
        <f t="shared" si="0"/>
        <v>0</v>
      </c>
    </row>
    <row r="11" spans="1:12" ht="60" customHeight="1" x14ac:dyDescent="0.25">
      <c r="A11" s="126">
        <v>1.5</v>
      </c>
      <c r="B11" s="127" t="s">
        <v>54</v>
      </c>
      <c r="C11" s="127" t="s">
        <v>55</v>
      </c>
      <c r="D11" s="127" t="s">
        <v>50</v>
      </c>
      <c r="E11" s="134" t="s">
        <v>51</v>
      </c>
      <c r="F11" s="129" t="s">
        <v>56</v>
      </c>
      <c r="G11" s="130">
        <v>5</v>
      </c>
      <c r="H11" s="131" t="s">
        <v>53</v>
      </c>
      <c r="I11" s="131" t="s">
        <v>47</v>
      </c>
      <c r="J11" s="130" t="s">
        <v>35</v>
      </c>
      <c r="K11" s="51">
        <v>0</v>
      </c>
      <c r="L11" s="132">
        <f t="shared" si="0"/>
        <v>0</v>
      </c>
    </row>
    <row r="12" spans="1:12" ht="60" customHeight="1" x14ac:dyDescent="0.25">
      <c r="A12" s="126">
        <v>1.6</v>
      </c>
      <c r="B12" s="127" t="s">
        <v>57</v>
      </c>
      <c r="C12" s="127" t="s">
        <v>58</v>
      </c>
      <c r="D12" s="127" t="s">
        <v>50</v>
      </c>
      <c r="E12" s="134" t="s">
        <v>51</v>
      </c>
      <c r="F12" s="129" t="s">
        <v>52</v>
      </c>
      <c r="G12" s="130">
        <v>5</v>
      </c>
      <c r="H12" s="131" t="s">
        <v>53</v>
      </c>
      <c r="I12" s="131" t="s">
        <v>47</v>
      </c>
      <c r="J12" s="130" t="s">
        <v>35</v>
      </c>
      <c r="K12" s="51">
        <v>0</v>
      </c>
      <c r="L12" s="132">
        <f t="shared" si="0"/>
        <v>0</v>
      </c>
    </row>
    <row r="13" spans="1:12" ht="49.5" customHeight="1" x14ac:dyDescent="0.25">
      <c r="A13" s="126">
        <v>1.7</v>
      </c>
      <c r="B13" s="127" t="s">
        <v>59</v>
      </c>
      <c r="C13" s="127" t="s">
        <v>60</v>
      </c>
      <c r="D13" s="127" t="s">
        <v>50</v>
      </c>
      <c r="E13" s="134" t="s">
        <v>61</v>
      </c>
      <c r="F13" s="129" t="s">
        <v>62</v>
      </c>
      <c r="G13" s="130">
        <v>5</v>
      </c>
      <c r="H13" s="131" t="s">
        <v>33</v>
      </c>
      <c r="I13" s="131" t="s">
        <v>63</v>
      </c>
      <c r="J13" s="130" t="s">
        <v>35</v>
      </c>
      <c r="K13" s="51">
        <v>0</v>
      </c>
      <c r="L13" s="132">
        <f t="shared" si="0"/>
        <v>0</v>
      </c>
    </row>
    <row r="14" spans="1:12" ht="47.25" customHeight="1" x14ac:dyDescent="0.25">
      <c r="A14" s="126">
        <v>1.8</v>
      </c>
      <c r="B14" s="127" t="s">
        <v>64</v>
      </c>
      <c r="C14" s="127" t="s">
        <v>65</v>
      </c>
      <c r="D14" s="127" t="s">
        <v>66</v>
      </c>
      <c r="E14" s="128"/>
      <c r="F14" s="129" t="s">
        <v>67</v>
      </c>
      <c r="G14" s="130">
        <v>1.5</v>
      </c>
      <c r="H14" s="133" t="s">
        <v>39</v>
      </c>
      <c r="I14" s="133" t="s">
        <v>39</v>
      </c>
      <c r="J14" s="130" t="s">
        <v>35</v>
      </c>
      <c r="K14" s="51">
        <v>0</v>
      </c>
      <c r="L14" s="132">
        <f t="shared" si="0"/>
        <v>0</v>
      </c>
    </row>
    <row r="15" spans="1:12" ht="49.5" customHeight="1" x14ac:dyDescent="0.25">
      <c r="A15" s="126">
        <v>1.9</v>
      </c>
      <c r="B15" s="127" t="s">
        <v>68</v>
      </c>
      <c r="C15" s="127" t="s">
        <v>69</v>
      </c>
      <c r="D15" s="127" t="s">
        <v>66</v>
      </c>
      <c r="E15" s="128"/>
      <c r="F15" s="129" t="s">
        <v>70</v>
      </c>
      <c r="G15" s="130">
        <v>1.5</v>
      </c>
      <c r="H15" s="131" t="s">
        <v>47</v>
      </c>
      <c r="I15" s="131" t="s">
        <v>71</v>
      </c>
      <c r="J15" s="130" t="s">
        <v>35</v>
      </c>
      <c r="K15" s="51">
        <v>0</v>
      </c>
      <c r="L15" s="132">
        <f t="shared" si="0"/>
        <v>0</v>
      </c>
    </row>
    <row r="16" spans="1:12" ht="48.75" customHeight="1" x14ac:dyDescent="0.25">
      <c r="A16" s="135">
        <v>1.1000000000000001</v>
      </c>
      <c r="B16" s="127" t="s">
        <v>72</v>
      </c>
      <c r="C16" s="127" t="s">
        <v>73</v>
      </c>
      <c r="D16" s="127" t="s">
        <v>50</v>
      </c>
      <c r="E16" s="127" t="s">
        <v>74</v>
      </c>
      <c r="F16" s="136" t="s">
        <v>75</v>
      </c>
      <c r="G16" s="137">
        <v>5</v>
      </c>
      <c r="H16" s="138" t="s">
        <v>46</v>
      </c>
      <c r="I16" s="138" t="s">
        <v>76</v>
      </c>
      <c r="J16" s="130" t="s">
        <v>35</v>
      </c>
      <c r="K16" s="51">
        <v>0</v>
      </c>
      <c r="L16" s="132">
        <f t="shared" si="0"/>
        <v>0</v>
      </c>
    </row>
    <row r="17" spans="1:12" ht="48.75" customHeight="1" x14ac:dyDescent="0.25">
      <c r="A17" s="126">
        <v>1.1100000000000001</v>
      </c>
      <c r="B17" s="127" t="s">
        <v>77</v>
      </c>
      <c r="C17" s="127" t="s">
        <v>78</v>
      </c>
      <c r="D17" s="139" t="s">
        <v>79</v>
      </c>
      <c r="E17" s="127" t="s">
        <v>80</v>
      </c>
      <c r="F17" s="129"/>
      <c r="G17" s="137">
        <v>0.5</v>
      </c>
      <c r="H17" s="140" t="s">
        <v>39</v>
      </c>
      <c r="I17" s="140" t="s">
        <v>39</v>
      </c>
      <c r="J17" s="130" t="s">
        <v>35</v>
      </c>
      <c r="K17" s="51">
        <v>0</v>
      </c>
      <c r="L17" s="132">
        <f t="shared" si="0"/>
        <v>0</v>
      </c>
    </row>
    <row r="18" spans="1:12" ht="45.95" customHeight="1" x14ac:dyDescent="0.25">
      <c r="A18" s="126">
        <v>1.1200000000000001</v>
      </c>
      <c r="B18" s="127" t="s">
        <v>81</v>
      </c>
      <c r="C18" s="127" t="s">
        <v>82</v>
      </c>
      <c r="D18" s="127" t="s">
        <v>83</v>
      </c>
      <c r="E18" s="127" t="s">
        <v>84</v>
      </c>
      <c r="F18" s="141" t="s">
        <v>85</v>
      </c>
      <c r="G18" s="142">
        <v>15</v>
      </c>
      <c r="H18" s="143" t="s">
        <v>46</v>
      </c>
      <c r="I18" s="143" t="s">
        <v>33</v>
      </c>
      <c r="J18" s="130" t="s">
        <v>35</v>
      </c>
      <c r="K18" s="51">
        <v>0</v>
      </c>
      <c r="L18" s="144">
        <f t="shared" si="0"/>
        <v>0</v>
      </c>
    </row>
    <row r="19" spans="1:12" ht="45.95" customHeight="1" x14ac:dyDescent="0.25">
      <c r="A19" s="135">
        <v>1.1299999999999999</v>
      </c>
      <c r="B19" s="127" t="s">
        <v>86</v>
      </c>
      <c r="C19" s="127" t="s">
        <v>87</v>
      </c>
      <c r="D19" s="127" t="s">
        <v>83</v>
      </c>
      <c r="E19" s="145" t="s">
        <v>88</v>
      </c>
      <c r="F19" s="146" t="s">
        <v>89</v>
      </c>
      <c r="G19" s="137">
        <v>10</v>
      </c>
      <c r="H19" s="138" t="s">
        <v>46</v>
      </c>
      <c r="I19" s="138" t="s">
        <v>33</v>
      </c>
      <c r="J19" s="130" t="s">
        <v>35</v>
      </c>
      <c r="K19" s="51">
        <v>0</v>
      </c>
      <c r="L19" s="132">
        <f t="shared" si="0"/>
        <v>0</v>
      </c>
    </row>
    <row r="20" spans="1:12" ht="48" customHeight="1" x14ac:dyDescent="0.25">
      <c r="A20" s="135">
        <v>1.1399999999999999</v>
      </c>
      <c r="B20" s="127" t="s">
        <v>90</v>
      </c>
      <c r="C20" s="127" t="s">
        <v>91</v>
      </c>
      <c r="D20" s="127" t="s">
        <v>92</v>
      </c>
      <c r="E20" s="129" t="s">
        <v>93</v>
      </c>
      <c r="F20" s="146" t="s">
        <v>94</v>
      </c>
      <c r="G20" s="137">
        <v>25</v>
      </c>
      <c r="H20" s="138" t="s">
        <v>46</v>
      </c>
      <c r="I20" s="138" t="s">
        <v>33</v>
      </c>
      <c r="J20" s="130" t="s">
        <v>35</v>
      </c>
      <c r="K20" s="51">
        <v>0</v>
      </c>
      <c r="L20" s="132">
        <f t="shared" si="0"/>
        <v>0</v>
      </c>
    </row>
    <row r="21" spans="1:12" ht="48" customHeight="1" x14ac:dyDescent="0.25">
      <c r="A21" s="135" t="s">
        <v>95</v>
      </c>
      <c r="B21" s="127" t="s">
        <v>96</v>
      </c>
      <c r="C21" s="127" t="s">
        <v>97</v>
      </c>
      <c r="D21" s="127" t="s">
        <v>98</v>
      </c>
      <c r="E21" s="129" t="s">
        <v>99</v>
      </c>
      <c r="F21" s="146">
        <v>9184</v>
      </c>
      <c r="G21" s="137">
        <v>25</v>
      </c>
      <c r="H21" s="138" t="s">
        <v>100</v>
      </c>
      <c r="I21" s="138" t="s">
        <v>100</v>
      </c>
      <c r="J21" s="130" t="s">
        <v>101</v>
      </c>
      <c r="K21" s="51">
        <v>0</v>
      </c>
      <c r="L21" s="132">
        <f t="shared" si="0"/>
        <v>0</v>
      </c>
    </row>
    <row r="22" spans="1:12" ht="48" customHeight="1" x14ac:dyDescent="0.25">
      <c r="A22" s="135">
        <v>1.1599999999999999</v>
      </c>
      <c r="B22" s="127" t="s">
        <v>96</v>
      </c>
      <c r="C22" s="127" t="s">
        <v>97</v>
      </c>
      <c r="D22" s="127" t="s">
        <v>98</v>
      </c>
      <c r="E22" s="129" t="s">
        <v>99</v>
      </c>
      <c r="F22" s="146">
        <v>9184</v>
      </c>
      <c r="G22" s="137">
        <v>25</v>
      </c>
      <c r="H22" s="138" t="s">
        <v>100</v>
      </c>
      <c r="I22" s="138" t="s">
        <v>100</v>
      </c>
      <c r="J22" s="130" t="s">
        <v>101</v>
      </c>
      <c r="K22" s="51">
        <v>0</v>
      </c>
      <c r="L22" s="132">
        <f t="shared" si="0"/>
        <v>0</v>
      </c>
    </row>
    <row r="23" spans="1:12" ht="48" customHeight="1" x14ac:dyDescent="0.25">
      <c r="A23" s="135">
        <v>1.17</v>
      </c>
      <c r="B23" s="127" t="s">
        <v>96</v>
      </c>
      <c r="C23" s="127" t="s">
        <v>97</v>
      </c>
      <c r="D23" s="127" t="s">
        <v>98</v>
      </c>
      <c r="E23" s="129" t="s">
        <v>102</v>
      </c>
      <c r="F23" s="146">
        <v>9184</v>
      </c>
      <c r="G23" s="137">
        <v>250</v>
      </c>
      <c r="H23" s="138" t="s">
        <v>100</v>
      </c>
      <c r="I23" s="138" t="s">
        <v>100</v>
      </c>
      <c r="J23" s="130" t="s">
        <v>101</v>
      </c>
      <c r="K23" s="51">
        <v>0</v>
      </c>
      <c r="L23" s="132">
        <f t="shared" si="0"/>
        <v>0</v>
      </c>
    </row>
    <row r="24" spans="1:12" ht="48" customHeight="1" x14ac:dyDescent="0.25">
      <c r="A24" s="135">
        <v>1.18</v>
      </c>
      <c r="B24" s="127" t="s">
        <v>103</v>
      </c>
      <c r="C24" s="127" t="s">
        <v>104</v>
      </c>
      <c r="D24" s="127" t="s">
        <v>105</v>
      </c>
      <c r="E24" s="127" t="s">
        <v>106</v>
      </c>
      <c r="F24" s="141">
        <v>74038</v>
      </c>
      <c r="G24" s="142">
        <v>5</v>
      </c>
      <c r="H24" s="143" t="s">
        <v>107</v>
      </c>
      <c r="I24" s="143" t="s">
        <v>76</v>
      </c>
      <c r="J24" s="130" t="s">
        <v>35</v>
      </c>
      <c r="K24" s="51">
        <v>0</v>
      </c>
      <c r="L24" s="144">
        <f t="shared" si="0"/>
        <v>0</v>
      </c>
    </row>
    <row r="25" spans="1:12" ht="45.95" customHeight="1" x14ac:dyDescent="0.25">
      <c r="A25" s="135">
        <v>1.19</v>
      </c>
      <c r="B25" s="127" t="s">
        <v>108</v>
      </c>
      <c r="C25" s="127" t="s">
        <v>109</v>
      </c>
      <c r="D25" s="127" t="s">
        <v>50</v>
      </c>
      <c r="E25" s="129"/>
      <c r="F25" s="129"/>
      <c r="G25" s="137">
        <v>5</v>
      </c>
      <c r="H25" s="140" t="s">
        <v>39</v>
      </c>
      <c r="I25" s="140" t="s">
        <v>39</v>
      </c>
      <c r="J25" s="130" t="s">
        <v>35</v>
      </c>
      <c r="K25" s="51">
        <v>0</v>
      </c>
      <c r="L25" s="132">
        <f t="shared" si="0"/>
        <v>0</v>
      </c>
    </row>
    <row r="26" spans="1:12" ht="45.95" customHeight="1" x14ac:dyDescent="0.25">
      <c r="A26" s="135">
        <v>1.2</v>
      </c>
      <c r="B26" s="127" t="s">
        <v>110</v>
      </c>
      <c r="C26" s="127" t="s">
        <v>111</v>
      </c>
      <c r="D26" s="127" t="s">
        <v>50</v>
      </c>
      <c r="E26" s="129"/>
      <c r="F26" s="129"/>
      <c r="G26" s="137">
        <v>5</v>
      </c>
      <c r="H26" s="138" t="s">
        <v>46</v>
      </c>
      <c r="I26" s="138" t="s">
        <v>112</v>
      </c>
      <c r="J26" s="130" t="s">
        <v>35</v>
      </c>
      <c r="K26" s="51">
        <v>0</v>
      </c>
      <c r="L26" s="132">
        <f t="shared" si="0"/>
        <v>0</v>
      </c>
    </row>
    <row r="27" spans="1:12" ht="45.95" customHeight="1" x14ac:dyDescent="0.25">
      <c r="A27" s="135">
        <v>1.21</v>
      </c>
      <c r="B27" s="127" t="s">
        <v>113</v>
      </c>
      <c r="C27" s="127" t="s">
        <v>114</v>
      </c>
      <c r="D27" s="127" t="s">
        <v>115</v>
      </c>
      <c r="E27" s="127" t="s">
        <v>116</v>
      </c>
      <c r="F27" s="127" t="s">
        <v>117</v>
      </c>
      <c r="G27" s="137">
        <v>1</v>
      </c>
      <c r="H27" s="138" t="s">
        <v>71</v>
      </c>
      <c r="I27" s="138" t="s">
        <v>118</v>
      </c>
      <c r="J27" s="130" t="s">
        <v>35</v>
      </c>
      <c r="K27" s="51">
        <v>0</v>
      </c>
      <c r="L27" s="132">
        <f t="shared" si="0"/>
        <v>0</v>
      </c>
    </row>
    <row r="28" spans="1:12" ht="45.95" customHeight="1" x14ac:dyDescent="0.25">
      <c r="A28" s="135">
        <v>1.22</v>
      </c>
      <c r="B28" s="127" t="s">
        <v>119</v>
      </c>
      <c r="C28" s="127" t="s">
        <v>120</v>
      </c>
      <c r="D28" s="127" t="s">
        <v>115</v>
      </c>
      <c r="E28" s="129" t="s">
        <v>116</v>
      </c>
      <c r="F28" s="129">
        <v>334928</v>
      </c>
      <c r="G28" s="137">
        <v>1</v>
      </c>
      <c r="H28" s="140" t="s">
        <v>39</v>
      </c>
      <c r="I28" s="140" t="s">
        <v>39</v>
      </c>
      <c r="J28" s="130" t="s">
        <v>35</v>
      </c>
      <c r="K28" s="51">
        <v>0</v>
      </c>
      <c r="L28" s="132">
        <f t="shared" si="0"/>
        <v>0</v>
      </c>
    </row>
    <row r="29" spans="1:12" ht="45.95" customHeight="1" x14ac:dyDescent="0.25">
      <c r="A29" s="135">
        <v>1.23</v>
      </c>
      <c r="B29" s="127" t="s">
        <v>121</v>
      </c>
      <c r="C29" s="127" t="s">
        <v>122</v>
      </c>
      <c r="D29" s="127" t="s">
        <v>115</v>
      </c>
      <c r="E29" s="129" t="s">
        <v>116</v>
      </c>
      <c r="F29" s="129">
        <v>334930</v>
      </c>
      <c r="G29" s="137">
        <v>1</v>
      </c>
      <c r="H29" s="138" t="s">
        <v>71</v>
      </c>
      <c r="I29" s="138" t="s">
        <v>123</v>
      </c>
      <c r="J29" s="130" t="s">
        <v>35</v>
      </c>
      <c r="K29" s="51">
        <v>0</v>
      </c>
      <c r="L29" s="132">
        <f t="shared" si="0"/>
        <v>0</v>
      </c>
    </row>
    <row r="30" spans="1:12" ht="45.95" customHeight="1" x14ac:dyDescent="0.25">
      <c r="A30" s="135">
        <v>1.24</v>
      </c>
      <c r="B30" s="127" t="s">
        <v>124</v>
      </c>
      <c r="C30" s="127" t="s">
        <v>125</v>
      </c>
      <c r="D30" s="127" t="s">
        <v>126</v>
      </c>
      <c r="E30" s="129" t="s">
        <v>116</v>
      </c>
      <c r="F30" s="129">
        <v>334945</v>
      </c>
      <c r="G30" s="137">
        <v>1</v>
      </c>
      <c r="H30" s="138" t="s">
        <v>71</v>
      </c>
      <c r="I30" s="138" t="s">
        <v>118</v>
      </c>
      <c r="J30" s="130" t="s">
        <v>35</v>
      </c>
      <c r="K30" s="51">
        <v>0</v>
      </c>
      <c r="L30" s="132">
        <f t="shared" si="0"/>
        <v>0</v>
      </c>
    </row>
    <row r="31" spans="1:12" ht="48" customHeight="1" x14ac:dyDescent="0.25">
      <c r="A31" s="135">
        <v>1.25</v>
      </c>
      <c r="B31" s="127" t="s">
        <v>127</v>
      </c>
      <c r="C31" s="127" t="s">
        <v>128</v>
      </c>
      <c r="D31" s="127" t="s">
        <v>129</v>
      </c>
      <c r="E31" s="127" t="s">
        <v>130</v>
      </c>
      <c r="F31" s="146">
        <v>147209</v>
      </c>
      <c r="G31" s="137">
        <v>2</v>
      </c>
      <c r="H31" s="138" t="s">
        <v>33</v>
      </c>
      <c r="I31" s="138" t="s">
        <v>47</v>
      </c>
      <c r="J31" s="130" t="s">
        <v>35</v>
      </c>
      <c r="K31" s="51">
        <v>0</v>
      </c>
      <c r="L31" s="132">
        <f t="shared" si="0"/>
        <v>0</v>
      </c>
    </row>
    <row r="32" spans="1:12" ht="48" customHeight="1" x14ac:dyDescent="0.25">
      <c r="A32" s="135">
        <v>1.26</v>
      </c>
      <c r="B32" s="127" t="s">
        <v>131</v>
      </c>
      <c r="C32" s="127" t="s">
        <v>132</v>
      </c>
      <c r="D32" s="127" t="s">
        <v>133</v>
      </c>
      <c r="E32" s="129" t="s">
        <v>134</v>
      </c>
      <c r="F32" s="147" t="s">
        <v>135</v>
      </c>
      <c r="G32" s="137">
        <v>5</v>
      </c>
      <c r="H32" s="138" t="s">
        <v>33</v>
      </c>
      <c r="I32" s="138" t="s">
        <v>76</v>
      </c>
      <c r="J32" s="130" t="s">
        <v>35</v>
      </c>
      <c r="K32" s="51">
        <v>0</v>
      </c>
      <c r="L32" s="132">
        <f t="shared" si="0"/>
        <v>0</v>
      </c>
    </row>
    <row r="33" spans="1:12" ht="48" customHeight="1" x14ac:dyDescent="0.25">
      <c r="A33" s="135">
        <v>1.27</v>
      </c>
      <c r="B33" s="127" t="s">
        <v>136</v>
      </c>
      <c r="C33" s="127" t="s">
        <v>132</v>
      </c>
      <c r="D33" s="127" t="s">
        <v>137</v>
      </c>
      <c r="E33" s="129" t="s">
        <v>138</v>
      </c>
      <c r="F33" s="147">
        <v>1027307461</v>
      </c>
      <c r="G33" s="137">
        <v>10</v>
      </c>
      <c r="H33" s="138" t="s">
        <v>33</v>
      </c>
      <c r="I33" s="138" t="s">
        <v>76</v>
      </c>
      <c r="J33" s="130" t="s">
        <v>35</v>
      </c>
      <c r="K33" s="51">
        <v>0</v>
      </c>
      <c r="L33" s="132">
        <f t="shared" si="0"/>
        <v>0</v>
      </c>
    </row>
    <row r="34" spans="1:12" ht="45.95" customHeight="1" x14ac:dyDescent="0.25">
      <c r="A34" s="135">
        <v>1.28</v>
      </c>
      <c r="B34" s="127" t="s">
        <v>139</v>
      </c>
      <c r="C34" s="127" t="s">
        <v>140</v>
      </c>
      <c r="D34" s="127" t="s">
        <v>141</v>
      </c>
      <c r="E34" s="127" t="s">
        <v>142</v>
      </c>
      <c r="F34" s="141" t="s">
        <v>143</v>
      </c>
      <c r="G34" s="142">
        <v>1</v>
      </c>
      <c r="H34" s="143" t="s">
        <v>144</v>
      </c>
      <c r="I34" s="143" t="s">
        <v>107</v>
      </c>
      <c r="J34" s="130" t="s">
        <v>35</v>
      </c>
      <c r="K34" s="51">
        <v>0</v>
      </c>
      <c r="L34" s="144">
        <f t="shared" si="0"/>
        <v>0</v>
      </c>
    </row>
    <row r="35" spans="1:12" ht="45.95" customHeight="1" x14ac:dyDescent="0.25">
      <c r="A35" s="135">
        <v>1.29</v>
      </c>
      <c r="B35" s="127" t="s">
        <v>145</v>
      </c>
      <c r="C35" s="127" t="s">
        <v>146</v>
      </c>
      <c r="D35" s="127" t="s">
        <v>147</v>
      </c>
      <c r="E35" s="129"/>
      <c r="F35" s="148">
        <v>150277</v>
      </c>
      <c r="G35" s="142">
        <v>2</v>
      </c>
      <c r="H35" s="149" t="s">
        <v>39</v>
      </c>
      <c r="I35" s="143" t="s">
        <v>148</v>
      </c>
      <c r="J35" s="130" t="s">
        <v>35</v>
      </c>
      <c r="K35" s="51">
        <v>0</v>
      </c>
      <c r="L35" s="144">
        <f t="shared" si="0"/>
        <v>0</v>
      </c>
    </row>
    <row r="36" spans="1:12" ht="45.95" customHeight="1" x14ac:dyDescent="0.25">
      <c r="A36" s="135">
        <v>1.3</v>
      </c>
      <c r="B36" s="127" t="s">
        <v>149</v>
      </c>
      <c r="C36" s="127" t="s">
        <v>150</v>
      </c>
      <c r="D36" s="127" t="s">
        <v>151</v>
      </c>
      <c r="E36" s="127"/>
      <c r="F36" s="148">
        <v>150276</v>
      </c>
      <c r="G36" s="142">
        <v>2</v>
      </c>
      <c r="H36" s="149" t="s">
        <v>39</v>
      </c>
      <c r="I36" s="143" t="s">
        <v>148</v>
      </c>
      <c r="J36" s="130" t="s">
        <v>35</v>
      </c>
      <c r="K36" s="51">
        <v>0</v>
      </c>
      <c r="L36" s="144">
        <f t="shared" si="0"/>
        <v>0</v>
      </c>
    </row>
    <row r="37" spans="1:12" ht="45.95" customHeight="1" x14ac:dyDescent="0.25">
      <c r="A37" s="135">
        <v>1.31</v>
      </c>
      <c r="B37" s="127" t="s">
        <v>152</v>
      </c>
      <c r="C37" s="127" t="s">
        <v>153</v>
      </c>
      <c r="D37" s="127" t="s">
        <v>147</v>
      </c>
      <c r="E37" s="129"/>
      <c r="F37" s="129">
        <v>150246</v>
      </c>
      <c r="G37" s="137">
        <v>3</v>
      </c>
      <c r="H37" s="138" t="s">
        <v>47</v>
      </c>
      <c r="I37" s="138" t="s">
        <v>148</v>
      </c>
      <c r="J37" s="130" t="s">
        <v>35</v>
      </c>
      <c r="K37" s="51">
        <v>0</v>
      </c>
      <c r="L37" s="132">
        <f t="shared" si="0"/>
        <v>0</v>
      </c>
    </row>
    <row r="38" spans="1:12" ht="45.95" customHeight="1" x14ac:dyDescent="0.25">
      <c r="A38" s="135">
        <v>1.32</v>
      </c>
      <c r="B38" s="127" t="s">
        <v>154</v>
      </c>
      <c r="C38" s="127" t="s">
        <v>155</v>
      </c>
      <c r="D38" s="127" t="s">
        <v>156</v>
      </c>
      <c r="E38" s="127" t="s">
        <v>157</v>
      </c>
      <c r="F38" s="129" t="s">
        <v>158</v>
      </c>
      <c r="G38" s="137">
        <v>1</v>
      </c>
      <c r="H38" s="138" t="s">
        <v>71</v>
      </c>
      <c r="I38" s="138" t="s">
        <v>159</v>
      </c>
      <c r="J38" s="130" t="s">
        <v>35</v>
      </c>
      <c r="K38" s="51">
        <v>0</v>
      </c>
      <c r="L38" s="132">
        <f t="shared" si="0"/>
        <v>0</v>
      </c>
    </row>
    <row r="39" spans="1:12" ht="45.95" customHeight="1" x14ac:dyDescent="0.25">
      <c r="A39" s="135">
        <v>1.33</v>
      </c>
      <c r="B39" s="127" t="s">
        <v>160</v>
      </c>
      <c r="C39" s="127" t="s">
        <v>161</v>
      </c>
      <c r="D39" s="127" t="s">
        <v>162</v>
      </c>
      <c r="E39" s="127" t="s">
        <v>163</v>
      </c>
      <c r="F39" s="129"/>
      <c r="G39" s="137">
        <v>0.5</v>
      </c>
      <c r="H39" s="138" t="s">
        <v>71</v>
      </c>
      <c r="I39" s="138" t="s">
        <v>164</v>
      </c>
      <c r="J39" s="130" t="s">
        <v>35</v>
      </c>
      <c r="K39" s="51">
        <v>0</v>
      </c>
      <c r="L39" s="132">
        <f t="shared" si="0"/>
        <v>0</v>
      </c>
    </row>
    <row r="40" spans="1:12" ht="45.95" customHeight="1" x14ac:dyDescent="0.25">
      <c r="A40" s="135">
        <v>1.34</v>
      </c>
      <c r="B40" s="127" t="s">
        <v>165</v>
      </c>
      <c r="C40" s="127" t="s">
        <v>166</v>
      </c>
      <c r="D40" s="127" t="s">
        <v>167</v>
      </c>
      <c r="E40" s="127" t="s">
        <v>168</v>
      </c>
      <c r="F40" s="129">
        <v>61254191</v>
      </c>
      <c r="G40" s="137">
        <v>3</v>
      </c>
      <c r="H40" s="138" t="s">
        <v>100</v>
      </c>
      <c r="I40" s="138" t="s">
        <v>76</v>
      </c>
      <c r="J40" s="130" t="s">
        <v>35</v>
      </c>
      <c r="K40" s="51">
        <v>0</v>
      </c>
      <c r="L40" s="132">
        <f t="shared" si="0"/>
        <v>0</v>
      </c>
    </row>
    <row r="41" spans="1:12" ht="45.95" customHeight="1" x14ac:dyDescent="0.25">
      <c r="A41" s="135">
        <v>1.35</v>
      </c>
      <c r="B41" s="127" t="s">
        <v>169</v>
      </c>
      <c r="C41" s="127" t="s">
        <v>170</v>
      </c>
      <c r="D41" s="127" t="s">
        <v>167</v>
      </c>
      <c r="E41" s="127" t="s">
        <v>168</v>
      </c>
      <c r="F41" s="129">
        <v>61254192</v>
      </c>
      <c r="G41" s="137">
        <v>3</v>
      </c>
      <c r="H41" s="138" t="s">
        <v>100</v>
      </c>
      <c r="I41" s="138" t="s">
        <v>76</v>
      </c>
      <c r="J41" s="130" t="s">
        <v>35</v>
      </c>
      <c r="K41" s="51">
        <v>0</v>
      </c>
      <c r="L41" s="132">
        <f t="shared" si="0"/>
        <v>0</v>
      </c>
    </row>
    <row r="42" spans="1:12" ht="45.95" customHeight="1" x14ac:dyDescent="0.25">
      <c r="A42" s="135">
        <v>1.36</v>
      </c>
      <c r="B42" s="127" t="s">
        <v>171</v>
      </c>
      <c r="C42" s="127" t="s">
        <v>172</v>
      </c>
      <c r="D42" s="127" t="s">
        <v>167</v>
      </c>
      <c r="E42" s="127" t="s">
        <v>168</v>
      </c>
      <c r="F42" s="129">
        <v>61254188</v>
      </c>
      <c r="G42" s="137">
        <v>3</v>
      </c>
      <c r="H42" s="138" t="s">
        <v>100</v>
      </c>
      <c r="I42" s="138" t="s">
        <v>76</v>
      </c>
      <c r="J42" s="130" t="s">
        <v>35</v>
      </c>
      <c r="K42" s="51">
        <v>0</v>
      </c>
      <c r="L42" s="132">
        <f t="shared" si="0"/>
        <v>0</v>
      </c>
    </row>
    <row r="43" spans="1:12" ht="45.95" customHeight="1" x14ac:dyDescent="0.25">
      <c r="A43" s="135">
        <v>1.37</v>
      </c>
      <c r="B43" s="127" t="s">
        <v>173</v>
      </c>
      <c r="C43" s="127" t="s">
        <v>174</v>
      </c>
      <c r="D43" s="127" t="s">
        <v>167</v>
      </c>
      <c r="E43" s="127" t="s">
        <v>168</v>
      </c>
      <c r="F43" s="129">
        <v>61254186</v>
      </c>
      <c r="G43" s="137">
        <v>3</v>
      </c>
      <c r="H43" s="138" t="s">
        <v>100</v>
      </c>
      <c r="I43" s="138" t="s">
        <v>76</v>
      </c>
      <c r="J43" s="130" t="s">
        <v>35</v>
      </c>
      <c r="K43" s="51">
        <v>0</v>
      </c>
      <c r="L43" s="132">
        <f t="shared" si="0"/>
        <v>0</v>
      </c>
    </row>
    <row r="44" spans="1:12" ht="45.95" customHeight="1" x14ac:dyDescent="0.25">
      <c r="A44" s="135">
        <v>1.38</v>
      </c>
      <c r="B44" s="127" t="s">
        <v>175</v>
      </c>
      <c r="C44" s="127" t="s">
        <v>176</v>
      </c>
      <c r="D44" s="127" t="s">
        <v>177</v>
      </c>
      <c r="E44" s="127" t="s">
        <v>178</v>
      </c>
      <c r="F44" s="129" t="s">
        <v>143</v>
      </c>
      <c r="G44" s="137">
        <v>1</v>
      </c>
      <c r="H44" s="138" t="s">
        <v>144</v>
      </c>
      <c r="I44" s="138" t="s">
        <v>107</v>
      </c>
      <c r="J44" s="130" t="s">
        <v>35</v>
      </c>
      <c r="K44" s="51">
        <v>0</v>
      </c>
      <c r="L44" s="132">
        <f t="shared" si="0"/>
        <v>0</v>
      </c>
    </row>
    <row r="45" spans="1:12" ht="45.95" customHeight="1" x14ac:dyDescent="0.25">
      <c r="A45" s="135">
        <v>1.39</v>
      </c>
      <c r="B45" s="127" t="s">
        <v>179</v>
      </c>
      <c r="C45" s="127" t="s">
        <v>180</v>
      </c>
      <c r="D45" s="127" t="s">
        <v>147</v>
      </c>
      <c r="E45" s="129" t="s">
        <v>93</v>
      </c>
      <c r="F45" s="129">
        <v>150279</v>
      </c>
      <c r="G45" s="137">
        <v>2</v>
      </c>
      <c r="H45" s="140" t="s">
        <v>39</v>
      </c>
      <c r="I45" s="138" t="s">
        <v>148</v>
      </c>
      <c r="J45" s="130" t="s">
        <v>35</v>
      </c>
      <c r="K45" s="51">
        <v>0</v>
      </c>
      <c r="L45" s="132">
        <f t="shared" si="0"/>
        <v>0</v>
      </c>
    </row>
    <row r="46" spans="1:12" ht="45.95" customHeight="1" x14ac:dyDescent="0.25">
      <c r="A46" s="135">
        <v>1.4</v>
      </c>
      <c r="B46" s="127" t="s">
        <v>181</v>
      </c>
      <c r="C46" s="127" t="s">
        <v>182</v>
      </c>
      <c r="D46" s="127" t="s">
        <v>147</v>
      </c>
      <c r="E46" s="129" t="s">
        <v>93</v>
      </c>
      <c r="F46" s="129">
        <v>150278</v>
      </c>
      <c r="G46" s="137">
        <v>2</v>
      </c>
      <c r="H46" s="140" t="s">
        <v>39</v>
      </c>
      <c r="I46" s="138" t="s">
        <v>148</v>
      </c>
      <c r="J46" s="130" t="s">
        <v>35</v>
      </c>
      <c r="K46" s="51">
        <v>0</v>
      </c>
      <c r="L46" s="132">
        <f t="shared" si="0"/>
        <v>0</v>
      </c>
    </row>
    <row r="47" spans="1:12" ht="45.95" customHeight="1" x14ac:dyDescent="0.25">
      <c r="A47" s="135">
        <v>1.41</v>
      </c>
      <c r="B47" s="127" t="s">
        <v>183</v>
      </c>
      <c r="C47" s="127" t="s">
        <v>184</v>
      </c>
      <c r="D47" s="127" t="s">
        <v>147</v>
      </c>
      <c r="E47" s="129" t="s">
        <v>93</v>
      </c>
      <c r="F47" s="129">
        <v>160247</v>
      </c>
      <c r="G47" s="137">
        <v>3</v>
      </c>
      <c r="H47" s="140" t="s">
        <v>39</v>
      </c>
      <c r="I47" s="138" t="s">
        <v>148</v>
      </c>
      <c r="J47" s="130" t="s">
        <v>35</v>
      </c>
      <c r="K47" s="51">
        <v>0</v>
      </c>
      <c r="L47" s="132">
        <f t="shared" si="0"/>
        <v>0</v>
      </c>
    </row>
    <row r="48" spans="1:12" ht="45.95" customHeight="1" x14ac:dyDescent="0.25">
      <c r="A48" s="135">
        <v>1.42</v>
      </c>
      <c r="B48" s="127" t="s">
        <v>185</v>
      </c>
      <c r="C48" s="127" t="s">
        <v>186</v>
      </c>
      <c r="D48" s="127" t="s">
        <v>187</v>
      </c>
      <c r="E48" s="129" t="s">
        <v>188</v>
      </c>
      <c r="F48" s="129" t="s">
        <v>189</v>
      </c>
      <c r="G48" s="137">
        <v>1</v>
      </c>
      <c r="H48" s="138" t="s">
        <v>47</v>
      </c>
      <c r="I48" s="138" t="s">
        <v>159</v>
      </c>
      <c r="J48" s="130" t="s">
        <v>35</v>
      </c>
      <c r="K48" s="51">
        <v>0</v>
      </c>
      <c r="L48" s="132">
        <f t="shared" si="0"/>
        <v>0</v>
      </c>
    </row>
    <row r="49" spans="1:12" ht="45.95" customHeight="1" x14ac:dyDescent="0.25">
      <c r="A49" s="135">
        <v>1.43</v>
      </c>
      <c r="B49" s="127" t="s">
        <v>190</v>
      </c>
      <c r="C49" s="127" t="s">
        <v>191</v>
      </c>
      <c r="D49" s="127" t="s">
        <v>167</v>
      </c>
      <c r="E49" s="127" t="s">
        <v>168</v>
      </c>
      <c r="F49" s="129">
        <v>61254190</v>
      </c>
      <c r="G49" s="137">
        <v>3</v>
      </c>
      <c r="H49" s="138" t="s">
        <v>71</v>
      </c>
      <c r="I49" s="138" t="s">
        <v>164</v>
      </c>
      <c r="J49" s="130" t="s">
        <v>35</v>
      </c>
      <c r="K49" s="51">
        <v>0</v>
      </c>
      <c r="L49" s="132">
        <f t="shared" si="0"/>
        <v>0</v>
      </c>
    </row>
    <row r="50" spans="1:12" ht="45.95" customHeight="1" x14ac:dyDescent="0.25">
      <c r="A50" s="135">
        <v>1.44</v>
      </c>
      <c r="B50" s="127" t="s">
        <v>192</v>
      </c>
      <c r="C50" s="127" t="s">
        <v>193</v>
      </c>
      <c r="D50" s="127" t="s">
        <v>162</v>
      </c>
      <c r="E50" s="127" t="s">
        <v>194</v>
      </c>
      <c r="F50" s="129" t="s">
        <v>195</v>
      </c>
      <c r="G50" s="137">
        <v>1</v>
      </c>
      <c r="H50" s="138" t="s">
        <v>71</v>
      </c>
      <c r="I50" s="138" t="s">
        <v>76</v>
      </c>
      <c r="J50" s="130" t="s">
        <v>35</v>
      </c>
      <c r="K50" s="51">
        <v>0</v>
      </c>
      <c r="L50" s="132">
        <f t="shared" si="0"/>
        <v>0</v>
      </c>
    </row>
    <row r="51" spans="1:12" ht="45.95" customHeight="1" x14ac:dyDescent="0.25">
      <c r="A51" s="135">
        <v>1.45</v>
      </c>
      <c r="B51" s="127" t="s">
        <v>196</v>
      </c>
      <c r="C51" s="127" t="s">
        <v>197</v>
      </c>
      <c r="D51" s="127" t="s">
        <v>167</v>
      </c>
      <c r="E51" s="127" t="s">
        <v>168</v>
      </c>
      <c r="F51" s="129">
        <v>61254185</v>
      </c>
      <c r="G51" s="137">
        <v>3</v>
      </c>
      <c r="H51" s="138">
        <v>100</v>
      </c>
      <c r="I51" s="138" t="s">
        <v>76</v>
      </c>
      <c r="J51" s="130" t="s">
        <v>35</v>
      </c>
      <c r="K51" s="51">
        <v>0</v>
      </c>
      <c r="L51" s="132">
        <f t="shared" si="0"/>
        <v>0</v>
      </c>
    </row>
    <row r="52" spans="1:12" ht="45.95" customHeight="1" x14ac:dyDescent="0.25">
      <c r="A52" s="135">
        <v>1.46</v>
      </c>
      <c r="B52" s="127" t="s">
        <v>198</v>
      </c>
      <c r="C52" s="127" t="s">
        <v>199</v>
      </c>
      <c r="D52" s="127" t="s">
        <v>167</v>
      </c>
      <c r="E52" s="127" t="s">
        <v>168</v>
      </c>
      <c r="F52" s="129">
        <v>61254187</v>
      </c>
      <c r="G52" s="137">
        <v>3</v>
      </c>
      <c r="H52" s="138" t="s">
        <v>100</v>
      </c>
      <c r="I52" s="138" t="s">
        <v>76</v>
      </c>
      <c r="J52" s="130" t="s">
        <v>35</v>
      </c>
      <c r="K52" s="51">
        <v>0</v>
      </c>
      <c r="L52" s="132">
        <f t="shared" si="0"/>
        <v>0</v>
      </c>
    </row>
    <row r="53" spans="1:12" ht="45.95" customHeight="1" x14ac:dyDescent="0.25">
      <c r="A53" s="135">
        <v>1.47</v>
      </c>
      <c r="B53" s="127" t="s">
        <v>200</v>
      </c>
      <c r="C53" s="127" t="s">
        <v>201</v>
      </c>
      <c r="D53" s="127" t="s">
        <v>167</v>
      </c>
      <c r="E53" s="127" t="s">
        <v>168</v>
      </c>
      <c r="F53" s="129">
        <v>61254189</v>
      </c>
      <c r="G53" s="137">
        <v>3</v>
      </c>
      <c r="H53" s="138" t="s">
        <v>100</v>
      </c>
      <c r="I53" s="138" t="s">
        <v>76</v>
      </c>
      <c r="J53" s="130" t="s">
        <v>35</v>
      </c>
      <c r="K53" s="51">
        <v>0</v>
      </c>
      <c r="L53" s="132">
        <f t="shared" si="0"/>
        <v>0</v>
      </c>
    </row>
    <row r="54" spans="1:12" ht="45.95" customHeight="1" x14ac:dyDescent="0.25">
      <c r="A54" s="126">
        <v>1.48</v>
      </c>
      <c r="B54" s="127" t="s">
        <v>202</v>
      </c>
      <c r="C54" s="127"/>
      <c r="D54" s="127" t="s">
        <v>203</v>
      </c>
      <c r="E54" s="128" t="s">
        <v>204</v>
      </c>
      <c r="F54" s="129" t="s">
        <v>205</v>
      </c>
      <c r="G54" s="130">
        <v>2</v>
      </c>
      <c r="H54" s="133" t="s">
        <v>39</v>
      </c>
      <c r="I54" s="133" t="s">
        <v>39</v>
      </c>
      <c r="J54" s="130" t="s">
        <v>35</v>
      </c>
      <c r="K54" s="51">
        <v>0</v>
      </c>
      <c r="L54" s="132">
        <f t="shared" si="0"/>
        <v>0</v>
      </c>
    </row>
    <row r="55" spans="1:12" ht="45.95" customHeight="1" thickBot="1" x14ac:dyDescent="0.3">
      <c r="A55" s="126">
        <v>1.49</v>
      </c>
      <c r="B55" s="127" t="s">
        <v>202</v>
      </c>
      <c r="C55" s="127"/>
      <c r="D55" s="127" t="s">
        <v>206</v>
      </c>
      <c r="E55" s="128" t="s">
        <v>207</v>
      </c>
      <c r="F55" s="129">
        <v>551918</v>
      </c>
      <c r="G55" s="130">
        <v>2</v>
      </c>
      <c r="H55" s="133" t="s">
        <v>39</v>
      </c>
      <c r="I55" s="133" t="s">
        <v>39</v>
      </c>
      <c r="J55" s="130" t="s">
        <v>35</v>
      </c>
      <c r="K55" s="51">
        <v>0</v>
      </c>
      <c r="L55" s="132">
        <f t="shared" si="0"/>
        <v>0</v>
      </c>
    </row>
    <row r="56" spans="1:12" ht="30" customHeight="1" thickBot="1" x14ac:dyDescent="0.3">
      <c r="A56" s="150" t="s">
        <v>208</v>
      </c>
      <c r="B56" s="151"/>
      <c r="C56" s="151"/>
      <c r="D56" s="151"/>
      <c r="E56" s="151"/>
      <c r="F56" s="151"/>
      <c r="G56" s="151"/>
      <c r="H56" s="151"/>
      <c r="I56" s="151"/>
      <c r="J56" s="151"/>
      <c r="K56" s="152"/>
      <c r="L56" s="153">
        <f>SUM(L7:L55)</f>
        <v>0</v>
      </c>
    </row>
    <row r="57" spans="1:12" ht="20.100000000000001" customHeight="1" x14ac:dyDescent="0.25"/>
    <row r="58" spans="1:12" ht="20.100000000000001" customHeight="1" x14ac:dyDescent="0.25"/>
    <row r="59" spans="1:12" ht="20.100000000000001" customHeight="1" x14ac:dyDescent="0.25"/>
    <row r="60" spans="1:12" ht="20.100000000000001" customHeight="1" x14ac:dyDescent="0.25"/>
    <row r="61" spans="1:12" ht="20.100000000000001" customHeight="1" x14ac:dyDescent="0.25"/>
    <row r="62" spans="1:12" ht="20.100000000000001" customHeight="1" x14ac:dyDescent="0.25"/>
    <row r="63" spans="1:12" ht="20.100000000000001" customHeight="1" x14ac:dyDescent="0.25"/>
    <row r="64" spans="1:12" ht="20.100000000000001" customHeight="1" x14ac:dyDescent="0.25"/>
    <row r="65" ht="20.100000000000001" customHeight="1" x14ac:dyDescent="0.25"/>
    <row r="66" ht="20.100000000000001" customHeight="1" x14ac:dyDescent="0.25"/>
    <row r="67" ht="20.100000000000001" customHeight="1" x14ac:dyDescent="0.25"/>
    <row r="68" ht="20.100000000000001" customHeight="1" x14ac:dyDescent="0.25"/>
    <row r="69" ht="20.100000000000001" customHeight="1" x14ac:dyDescent="0.25"/>
    <row r="70" ht="20.100000000000001" customHeight="1" x14ac:dyDescent="0.25"/>
    <row r="71" ht="20.100000000000001" customHeight="1" x14ac:dyDescent="0.25"/>
    <row r="72" ht="20.100000000000001" customHeight="1" x14ac:dyDescent="0.25"/>
    <row r="73" ht="20.100000000000001" customHeight="1" x14ac:dyDescent="0.25"/>
    <row r="74" ht="20.100000000000001" customHeight="1" x14ac:dyDescent="0.25"/>
    <row r="75" ht="20.100000000000001" customHeight="1" x14ac:dyDescent="0.25"/>
    <row r="76" ht="20.100000000000001" customHeight="1" x14ac:dyDescent="0.25"/>
    <row r="77" ht="20.100000000000001" customHeight="1" x14ac:dyDescent="0.25"/>
    <row r="78" ht="20.100000000000001" customHeight="1" x14ac:dyDescent="0.25"/>
    <row r="79" ht="20.100000000000001" customHeight="1" x14ac:dyDescent="0.25"/>
    <row r="80" ht="20.100000000000001" customHeight="1" x14ac:dyDescent="0.25"/>
    <row r="81" ht="20.100000000000001" customHeight="1" x14ac:dyDescent="0.25"/>
    <row r="82" ht="20.100000000000001" customHeight="1" x14ac:dyDescent="0.25"/>
    <row r="83" ht="20.100000000000001" customHeight="1" x14ac:dyDescent="0.25"/>
    <row r="84" ht="20.100000000000001" customHeight="1" x14ac:dyDescent="0.25"/>
    <row r="85" ht="20.100000000000001" customHeight="1" x14ac:dyDescent="0.25"/>
    <row r="86" ht="20.100000000000001" customHeight="1" x14ac:dyDescent="0.25"/>
    <row r="87" ht="20.100000000000001" customHeight="1" x14ac:dyDescent="0.25"/>
    <row r="88" ht="20.100000000000001" customHeight="1" x14ac:dyDescent="0.25"/>
    <row r="89" ht="20.100000000000001" customHeight="1" x14ac:dyDescent="0.25"/>
    <row r="90" ht="20.100000000000001" customHeight="1" x14ac:dyDescent="0.25"/>
    <row r="91" ht="20.100000000000001" customHeight="1" x14ac:dyDescent="0.25"/>
    <row r="92" ht="20.100000000000001" customHeight="1" x14ac:dyDescent="0.25"/>
    <row r="93" ht="20.100000000000001" customHeight="1" x14ac:dyDescent="0.25"/>
    <row r="94" ht="20.100000000000001" customHeight="1" x14ac:dyDescent="0.25"/>
    <row r="95" ht="20.100000000000001" customHeight="1" x14ac:dyDescent="0.25"/>
    <row r="96" ht="20.100000000000001" customHeight="1" x14ac:dyDescent="0.25"/>
    <row r="97" ht="20.100000000000001" customHeight="1" x14ac:dyDescent="0.25"/>
    <row r="98" ht="20.100000000000001" customHeight="1" x14ac:dyDescent="0.25"/>
    <row r="99" ht="20.100000000000001" customHeight="1" x14ac:dyDescent="0.25"/>
    <row r="100" ht="20.100000000000001" customHeight="1" x14ac:dyDescent="0.25"/>
    <row r="101" ht="20.100000000000001" customHeight="1" x14ac:dyDescent="0.25"/>
    <row r="102" ht="20.100000000000001" customHeight="1" x14ac:dyDescent="0.25"/>
    <row r="103" ht="20.100000000000001" customHeight="1" x14ac:dyDescent="0.25"/>
    <row r="104" ht="20.100000000000001" customHeight="1" x14ac:dyDescent="0.25"/>
    <row r="105" ht="20.100000000000001" customHeight="1" x14ac:dyDescent="0.25"/>
    <row r="106" ht="20.100000000000001" customHeight="1" x14ac:dyDescent="0.25"/>
    <row r="107" ht="20.100000000000001" customHeight="1" x14ac:dyDescent="0.25"/>
    <row r="108" ht="20.100000000000001" customHeight="1" x14ac:dyDescent="0.25"/>
    <row r="109" ht="20.100000000000001" customHeight="1" x14ac:dyDescent="0.25"/>
    <row r="110" ht="20.100000000000001" customHeight="1" x14ac:dyDescent="0.25"/>
    <row r="111" ht="20.100000000000001" customHeight="1" x14ac:dyDescent="0.25"/>
    <row r="112" ht="20.100000000000001" customHeight="1" x14ac:dyDescent="0.25"/>
    <row r="113" ht="20.100000000000001" customHeight="1" x14ac:dyDescent="0.25"/>
    <row r="114" ht="20.100000000000001" customHeight="1" x14ac:dyDescent="0.25"/>
    <row r="115" ht="20.100000000000001" customHeight="1" x14ac:dyDescent="0.25"/>
    <row r="116" ht="20.100000000000001" customHeight="1" x14ac:dyDescent="0.25"/>
    <row r="117" ht="20.100000000000001" customHeight="1" x14ac:dyDescent="0.25"/>
    <row r="118" ht="20.100000000000001" customHeight="1" x14ac:dyDescent="0.25"/>
    <row r="119" ht="20.100000000000001" customHeight="1" x14ac:dyDescent="0.25"/>
    <row r="120" ht="20.100000000000001" customHeight="1" x14ac:dyDescent="0.25"/>
    <row r="121" ht="20.100000000000001" customHeight="1" x14ac:dyDescent="0.25"/>
    <row r="122" ht="20.100000000000001" customHeight="1" x14ac:dyDescent="0.25"/>
    <row r="123" ht="20.100000000000001" customHeight="1" x14ac:dyDescent="0.25"/>
    <row r="124" ht="20.100000000000001" customHeight="1" x14ac:dyDescent="0.25"/>
    <row r="125" ht="20.100000000000001" customHeight="1" x14ac:dyDescent="0.25"/>
    <row r="126" ht="20.100000000000001" customHeight="1" x14ac:dyDescent="0.25"/>
    <row r="127" ht="20.100000000000001" customHeight="1" x14ac:dyDescent="0.25"/>
    <row r="128" ht="20.100000000000001" customHeight="1" x14ac:dyDescent="0.25"/>
    <row r="129" ht="20.100000000000001" customHeight="1" x14ac:dyDescent="0.25"/>
    <row r="130" ht="20.100000000000001" customHeight="1" x14ac:dyDescent="0.25"/>
    <row r="131" ht="20.100000000000001" customHeight="1" x14ac:dyDescent="0.25"/>
    <row r="132" ht="20.100000000000001" customHeight="1" x14ac:dyDescent="0.25"/>
    <row r="133" ht="20.100000000000001" customHeight="1" x14ac:dyDescent="0.25"/>
    <row r="134" ht="20.100000000000001" customHeight="1" x14ac:dyDescent="0.25"/>
    <row r="135" ht="20.100000000000001" customHeight="1" x14ac:dyDescent="0.25"/>
    <row r="136" ht="20.100000000000001" customHeight="1" x14ac:dyDescent="0.25"/>
    <row r="137" ht="20.100000000000001" customHeight="1" x14ac:dyDescent="0.25"/>
    <row r="138" ht="20.100000000000001" customHeight="1" x14ac:dyDescent="0.25"/>
    <row r="139" ht="20.100000000000001" customHeight="1" x14ac:dyDescent="0.25"/>
    <row r="140" ht="20.100000000000001" customHeight="1" x14ac:dyDescent="0.25"/>
    <row r="141" ht="20.100000000000001" customHeight="1" x14ac:dyDescent="0.25"/>
    <row r="142" ht="20.100000000000001" customHeight="1" x14ac:dyDescent="0.25"/>
    <row r="143" ht="20.100000000000001" customHeight="1" x14ac:dyDescent="0.25"/>
    <row r="144" ht="20.100000000000001" customHeight="1" x14ac:dyDescent="0.25"/>
    <row r="145" ht="20.100000000000001" customHeight="1" x14ac:dyDescent="0.25"/>
    <row r="146" ht="20.100000000000001" customHeight="1" x14ac:dyDescent="0.25"/>
    <row r="147" ht="20.100000000000001" customHeight="1" x14ac:dyDescent="0.25"/>
    <row r="148" ht="20.100000000000001" customHeight="1" x14ac:dyDescent="0.25"/>
    <row r="149" ht="20.100000000000001" customHeight="1" x14ac:dyDescent="0.25"/>
    <row r="150" ht="20.100000000000001" customHeight="1" x14ac:dyDescent="0.25"/>
    <row r="151" ht="20.100000000000001" customHeight="1" x14ac:dyDescent="0.25"/>
    <row r="152" ht="20.100000000000001" customHeight="1" x14ac:dyDescent="0.25"/>
    <row r="153" ht="20.100000000000001" customHeight="1" x14ac:dyDescent="0.25"/>
    <row r="154" ht="20.100000000000001" customHeight="1" x14ac:dyDescent="0.25"/>
    <row r="155" ht="20.100000000000001" customHeight="1" x14ac:dyDescent="0.25"/>
    <row r="156" ht="20.100000000000001" customHeight="1" x14ac:dyDescent="0.25"/>
    <row r="157" ht="20.100000000000001" customHeight="1" x14ac:dyDescent="0.25"/>
    <row r="158" ht="20.100000000000001" customHeight="1" x14ac:dyDescent="0.25"/>
    <row r="159" ht="20.100000000000001" customHeight="1" x14ac:dyDescent="0.25"/>
    <row r="160" ht="20.100000000000001" customHeight="1" x14ac:dyDescent="0.25"/>
    <row r="161" ht="20.100000000000001" customHeight="1" x14ac:dyDescent="0.25"/>
    <row r="162" ht="20.100000000000001" customHeight="1" x14ac:dyDescent="0.25"/>
    <row r="163" ht="20.100000000000001" customHeight="1" x14ac:dyDescent="0.25"/>
    <row r="164" ht="20.100000000000001" customHeight="1" x14ac:dyDescent="0.25"/>
    <row r="165" ht="20.100000000000001" customHeight="1" x14ac:dyDescent="0.25"/>
    <row r="166" ht="20.100000000000001" customHeight="1" x14ac:dyDescent="0.25"/>
    <row r="167" ht="20.100000000000001" customHeight="1" x14ac:dyDescent="0.25"/>
    <row r="168" ht="20.100000000000001" customHeight="1" x14ac:dyDescent="0.25"/>
    <row r="169" ht="20.100000000000001" customHeight="1" x14ac:dyDescent="0.25"/>
    <row r="170" ht="20.100000000000001" customHeight="1" x14ac:dyDescent="0.25"/>
    <row r="171" ht="20.100000000000001" customHeight="1" x14ac:dyDescent="0.25"/>
    <row r="172" ht="20.100000000000001" customHeight="1" x14ac:dyDescent="0.25"/>
    <row r="173" ht="20.100000000000001" customHeight="1" x14ac:dyDescent="0.25"/>
    <row r="174" ht="20.100000000000001" customHeight="1" x14ac:dyDescent="0.25"/>
    <row r="175" ht="20.100000000000001" customHeight="1" x14ac:dyDescent="0.25"/>
    <row r="176" ht="20.100000000000001" customHeight="1" x14ac:dyDescent="0.25"/>
    <row r="177" ht="20.100000000000001" customHeight="1" x14ac:dyDescent="0.25"/>
    <row r="178" ht="20.100000000000001" customHeight="1" x14ac:dyDescent="0.25"/>
    <row r="179" ht="20.100000000000001" customHeight="1" x14ac:dyDescent="0.25"/>
    <row r="180" ht="20.100000000000001" customHeight="1" x14ac:dyDescent="0.25"/>
    <row r="181" ht="20.100000000000001" customHeight="1" x14ac:dyDescent="0.25"/>
    <row r="182" ht="20.100000000000001" customHeight="1" x14ac:dyDescent="0.25"/>
    <row r="183" ht="20.100000000000001" customHeight="1" x14ac:dyDescent="0.25"/>
    <row r="184" ht="20.100000000000001" customHeight="1" x14ac:dyDescent="0.25"/>
    <row r="185" ht="20.100000000000001" customHeight="1" x14ac:dyDescent="0.25"/>
    <row r="186" ht="20.100000000000001" customHeight="1" x14ac:dyDescent="0.25"/>
    <row r="187" ht="20.100000000000001" customHeight="1" x14ac:dyDescent="0.25"/>
    <row r="188" ht="20.100000000000001" customHeight="1" x14ac:dyDescent="0.25"/>
    <row r="189" ht="20.100000000000001" customHeight="1" x14ac:dyDescent="0.25"/>
    <row r="190" ht="20.100000000000001" customHeight="1" x14ac:dyDescent="0.25"/>
    <row r="191" ht="20.100000000000001" customHeight="1" x14ac:dyDescent="0.25"/>
    <row r="192" ht="20.100000000000001" customHeight="1" x14ac:dyDescent="0.25"/>
    <row r="193" ht="20.100000000000001" customHeight="1" x14ac:dyDescent="0.25"/>
    <row r="194" ht="20.100000000000001" customHeight="1" x14ac:dyDescent="0.25"/>
    <row r="195" ht="20.100000000000001" customHeight="1" x14ac:dyDescent="0.25"/>
    <row r="196" ht="20.100000000000001" customHeight="1" x14ac:dyDescent="0.25"/>
    <row r="197" ht="20.100000000000001" customHeight="1" x14ac:dyDescent="0.25"/>
    <row r="198" ht="20.100000000000001" customHeight="1" x14ac:dyDescent="0.25"/>
    <row r="199" ht="20.100000000000001" customHeight="1" x14ac:dyDescent="0.25"/>
    <row r="200" ht="20.100000000000001" customHeight="1" x14ac:dyDescent="0.25"/>
    <row r="201" ht="20.100000000000001" customHeight="1" x14ac:dyDescent="0.25"/>
    <row r="202" ht="20.100000000000001" customHeight="1" x14ac:dyDescent="0.25"/>
    <row r="203" ht="20.100000000000001" customHeight="1" x14ac:dyDescent="0.25"/>
    <row r="204" ht="20.100000000000001" customHeight="1" x14ac:dyDescent="0.25"/>
    <row r="205" ht="20.100000000000001" customHeight="1" x14ac:dyDescent="0.25"/>
    <row r="206" ht="20.100000000000001" customHeight="1" x14ac:dyDescent="0.25"/>
    <row r="207" ht="20.100000000000001" customHeight="1" x14ac:dyDescent="0.25"/>
    <row r="208" ht="20.100000000000001" customHeight="1" x14ac:dyDescent="0.25"/>
    <row r="209" ht="20.100000000000001" customHeight="1" x14ac:dyDescent="0.25"/>
    <row r="210" ht="20.100000000000001" customHeight="1" x14ac:dyDescent="0.25"/>
    <row r="211" ht="20.100000000000001" customHeight="1" x14ac:dyDescent="0.25"/>
    <row r="212" ht="20.100000000000001" customHeight="1" x14ac:dyDescent="0.25"/>
    <row r="213" ht="20.100000000000001" customHeight="1" x14ac:dyDescent="0.25"/>
    <row r="214" ht="20.100000000000001" customHeight="1" x14ac:dyDescent="0.25"/>
    <row r="215" ht="20.100000000000001" customHeight="1" x14ac:dyDescent="0.25"/>
    <row r="216" ht="20.100000000000001" customHeight="1" x14ac:dyDescent="0.25"/>
    <row r="217" ht="20.100000000000001" customHeight="1" x14ac:dyDescent="0.25"/>
    <row r="218" ht="20.100000000000001" customHeight="1" x14ac:dyDescent="0.25"/>
    <row r="219" ht="20.100000000000001" customHeight="1" x14ac:dyDescent="0.25"/>
    <row r="220" ht="20.100000000000001" customHeight="1" x14ac:dyDescent="0.25"/>
    <row r="221" ht="20.100000000000001" customHeight="1" x14ac:dyDescent="0.25"/>
    <row r="222" ht="20.100000000000001" customHeight="1" x14ac:dyDescent="0.25"/>
    <row r="223" ht="20.100000000000001" customHeight="1" x14ac:dyDescent="0.25"/>
    <row r="224" ht="20.100000000000001" customHeight="1" x14ac:dyDescent="0.25"/>
    <row r="225" ht="20.100000000000001" customHeight="1" x14ac:dyDescent="0.25"/>
    <row r="226" ht="20.100000000000001" customHeight="1" x14ac:dyDescent="0.25"/>
    <row r="227" ht="20.100000000000001" customHeight="1" x14ac:dyDescent="0.25"/>
    <row r="228" ht="20.100000000000001" customHeight="1" x14ac:dyDescent="0.25"/>
    <row r="229" ht="20.100000000000001" customHeight="1" x14ac:dyDescent="0.25"/>
    <row r="230" ht="20.100000000000001" customHeight="1" x14ac:dyDescent="0.25"/>
    <row r="231" ht="20.100000000000001" customHeight="1" x14ac:dyDescent="0.25"/>
    <row r="232" ht="20.100000000000001" customHeight="1" x14ac:dyDescent="0.25"/>
    <row r="233" ht="20.100000000000001" customHeight="1" x14ac:dyDescent="0.25"/>
    <row r="234" ht="20.100000000000001" customHeight="1" x14ac:dyDescent="0.25"/>
    <row r="235" ht="20.100000000000001" customHeight="1" x14ac:dyDescent="0.25"/>
    <row r="236" ht="20.100000000000001" customHeight="1" x14ac:dyDescent="0.25"/>
    <row r="237" ht="20.100000000000001" customHeight="1" x14ac:dyDescent="0.25"/>
    <row r="238" ht="20.100000000000001" customHeight="1" x14ac:dyDescent="0.25"/>
    <row r="239" ht="20.100000000000001" customHeight="1" x14ac:dyDescent="0.25"/>
    <row r="240" ht="20.100000000000001" customHeight="1" x14ac:dyDescent="0.25"/>
    <row r="241" ht="20.100000000000001" customHeight="1" x14ac:dyDescent="0.25"/>
    <row r="242" ht="20.100000000000001" customHeight="1" x14ac:dyDescent="0.25"/>
    <row r="243" ht="20.100000000000001" customHeight="1" x14ac:dyDescent="0.25"/>
    <row r="244" ht="20.100000000000001" customHeight="1" x14ac:dyDescent="0.25"/>
    <row r="245" ht="20.100000000000001" customHeight="1" x14ac:dyDescent="0.25"/>
    <row r="246" ht="20.100000000000001" customHeight="1" x14ac:dyDescent="0.25"/>
    <row r="247" ht="20.100000000000001" customHeight="1" x14ac:dyDescent="0.25"/>
    <row r="248" ht="20.100000000000001" customHeight="1" x14ac:dyDescent="0.25"/>
    <row r="249" ht="20.100000000000001" customHeight="1" x14ac:dyDescent="0.25"/>
    <row r="250" ht="20.100000000000001" customHeight="1" x14ac:dyDescent="0.25"/>
    <row r="251" ht="20.100000000000001" customHeight="1" x14ac:dyDescent="0.25"/>
    <row r="252" ht="20.100000000000001" customHeight="1" x14ac:dyDescent="0.25"/>
    <row r="253" ht="20.100000000000001" customHeight="1" x14ac:dyDescent="0.25"/>
    <row r="254" ht="20.100000000000001" customHeight="1" x14ac:dyDescent="0.25"/>
    <row r="255" ht="20.100000000000001" customHeight="1" x14ac:dyDescent="0.25"/>
    <row r="256" ht="20.100000000000001" customHeight="1" x14ac:dyDescent="0.25"/>
    <row r="257" ht="20.100000000000001" customHeight="1" x14ac:dyDescent="0.25"/>
    <row r="258" ht="20.100000000000001" customHeight="1" x14ac:dyDescent="0.25"/>
    <row r="259" ht="20.100000000000001" customHeight="1" x14ac:dyDescent="0.25"/>
    <row r="260" ht="20.100000000000001" customHeight="1" x14ac:dyDescent="0.25"/>
    <row r="261" ht="20.100000000000001" customHeight="1" x14ac:dyDescent="0.25"/>
    <row r="262" ht="20.100000000000001" customHeight="1" x14ac:dyDescent="0.25"/>
    <row r="263" ht="20.100000000000001" customHeight="1" x14ac:dyDescent="0.25"/>
    <row r="264" ht="20.100000000000001" customHeight="1" x14ac:dyDescent="0.25"/>
    <row r="265" ht="20.100000000000001" customHeight="1" x14ac:dyDescent="0.25"/>
    <row r="266" ht="20.100000000000001" customHeight="1" x14ac:dyDescent="0.25"/>
    <row r="267" ht="20.100000000000001" customHeight="1" x14ac:dyDescent="0.25"/>
    <row r="268" ht="20.100000000000001" customHeight="1" x14ac:dyDescent="0.25"/>
    <row r="269" ht="20.100000000000001" customHeight="1" x14ac:dyDescent="0.25"/>
    <row r="270" ht="20.100000000000001" customHeight="1" x14ac:dyDescent="0.25"/>
    <row r="271" ht="20.100000000000001" customHeight="1" x14ac:dyDescent="0.25"/>
    <row r="272" ht="20.100000000000001" customHeight="1" x14ac:dyDescent="0.25"/>
    <row r="273" ht="20.100000000000001" customHeight="1" x14ac:dyDescent="0.25"/>
    <row r="274" ht="20.100000000000001" customHeight="1" x14ac:dyDescent="0.25"/>
    <row r="275" ht="20.100000000000001" customHeight="1" x14ac:dyDescent="0.25"/>
    <row r="276" ht="20.100000000000001" customHeight="1" x14ac:dyDescent="0.25"/>
    <row r="277" ht="20.100000000000001" customHeight="1" x14ac:dyDescent="0.25"/>
    <row r="278" ht="20.100000000000001" customHeight="1" x14ac:dyDescent="0.25"/>
    <row r="279" ht="20.100000000000001" customHeight="1" x14ac:dyDescent="0.25"/>
    <row r="280" ht="20.100000000000001" customHeight="1" x14ac:dyDescent="0.25"/>
    <row r="281" ht="20.100000000000001" customHeight="1" x14ac:dyDescent="0.25"/>
    <row r="282" ht="20.100000000000001" customHeight="1" x14ac:dyDescent="0.25"/>
    <row r="283" ht="20.100000000000001" customHeight="1" x14ac:dyDescent="0.25"/>
    <row r="284" ht="20.100000000000001" customHeight="1" x14ac:dyDescent="0.25"/>
    <row r="285" ht="20.100000000000001" customHeight="1" x14ac:dyDescent="0.25"/>
    <row r="286" ht="20.100000000000001" customHeight="1" x14ac:dyDescent="0.25"/>
    <row r="287" ht="20.100000000000001" customHeight="1" x14ac:dyDescent="0.25"/>
    <row r="288" ht="20.100000000000001" customHeight="1" x14ac:dyDescent="0.25"/>
    <row r="289" ht="20.100000000000001" customHeight="1" x14ac:dyDescent="0.25"/>
    <row r="290" ht="20.100000000000001" customHeight="1" x14ac:dyDescent="0.25"/>
    <row r="291" ht="20.100000000000001" customHeight="1" x14ac:dyDescent="0.25"/>
    <row r="292" ht="20.100000000000001" customHeight="1" x14ac:dyDescent="0.25"/>
    <row r="293" ht="20.100000000000001" customHeight="1" x14ac:dyDescent="0.25"/>
    <row r="294" ht="20.100000000000001" customHeight="1" x14ac:dyDescent="0.25"/>
    <row r="295" ht="20.100000000000001" customHeight="1" x14ac:dyDescent="0.25"/>
    <row r="296" ht="20.100000000000001" customHeight="1" x14ac:dyDescent="0.25"/>
    <row r="297" ht="20.100000000000001" customHeight="1" x14ac:dyDescent="0.25"/>
    <row r="298" ht="20.100000000000001" customHeight="1" x14ac:dyDescent="0.25"/>
    <row r="299" ht="20.100000000000001" customHeight="1" x14ac:dyDescent="0.25"/>
    <row r="300" ht="20.100000000000001" customHeight="1" x14ac:dyDescent="0.25"/>
    <row r="301" ht="20.100000000000001" customHeight="1" x14ac:dyDescent="0.25"/>
    <row r="302" ht="20.100000000000001" customHeight="1" x14ac:dyDescent="0.25"/>
    <row r="303" ht="20.100000000000001" customHeight="1" x14ac:dyDescent="0.25"/>
    <row r="304" ht="20.100000000000001" customHeight="1" x14ac:dyDescent="0.25"/>
    <row r="305" ht="20.100000000000001" customHeight="1" x14ac:dyDescent="0.25"/>
    <row r="306" ht="20.100000000000001" customHeight="1" x14ac:dyDescent="0.25"/>
    <row r="307" ht="20.100000000000001" customHeight="1" x14ac:dyDescent="0.25"/>
    <row r="308" ht="20.100000000000001" customHeight="1" x14ac:dyDescent="0.25"/>
    <row r="309" ht="20.100000000000001" customHeight="1" x14ac:dyDescent="0.25"/>
    <row r="310" ht="20.100000000000001" customHeight="1" x14ac:dyDescent="0.25"/>
    <row r="311" ht="20.100000000000001" customHeight="1" x14ac:dyDescent="0.25"/>
    <row r="312" ht="20.100000000000001" customHeight="1" x14ac:dyDescent="0.25"/>
    <row r="313" ht="20.100000000000001" customHeight="1" x14ac:dyDescent="0.25"/>
    <row r="314" ht="20.100000000000001" customHeight="1" x14ac:dyDescent="0.25"/>
    <row r="315" ht="20.100000000000001" customHeight="1" x14ac:dyDescent="0.25"/>
    <row r="316" ht="20.100000000000001" customHeight="1" x14ac:dyDescent="0.25"/>
    <row r="317" ht="20.100000000000001" customHeight="1" x14ac:dyDescent="0.25"/>
    <row r="318" ht="20.100000000000001" customHeight="1" x14ac:dyDescent="0.25"/>
    <row r="319" ht="20.100000000000001" customHeight="1" x14ac:dyDescent="0.25"/>
    <row r="320" ht="20.100000000000001" customHeight="1" x14ac:dyDescent="0.25"/>
    <row r="321" ht="20.100000000000001" customHeight="1" x14ac:dyDescent="0.25"/>
    <row r="322" ht="20.100000000000001" customHeight="1" x14ac:dyDescent="0.25"/>
    <row r="323" ht="20.100000000000001" customHeight="1" x14ac:dyDescent="0.25"/>
    <row r="324" ht="20.100000000000001" customHeight="1" x14ac:dyDescent="0.25"/>
    <row r="325" ht="20.100000000000001" customHeight="1" x14ac:dyDescent="0.25"/>
    <row r="326" ht="20.100000000000001" customHeight="1" x14ac:dyDescent="0.25"/>
    <row r="327" ht="20.100000000000001" customHeight="1" x14ac:dyDescent="0.25"/>
    <row r="328" ht="20.100000000000001" customHeight="1" x14ac:dyDescent="0.25"/>
    <row r="329" ht="20.100000000000001" customHeight="1" x14ac:dyDescent="0.25"/>
    <row r="330" ht="20.100000000000001" customHeight="1" x14ac:dyDescent="0.25"/>
    <row r="331" ht="20.100000000000001" customHeight="1" x14ac:dyDescent="0.25"/>
    <row r="332" ht="20.100000000000001" customHeight="1" x14ac:dyDescent="0.25"/>
    <row r="333" ht="20.100000000000001" customHeight="1" x14ac:dyDescent="0.25"/>
    <row r="334" ht="20.100000000000001" customHeight="1" x14ac:dyDescent="0.25"/>
    <row r="335" ht="20.100000000000001" customHeight="1" x14ac:dyDescent="0.25"/>
    <row r="336" ht="20.100000000000001" customHeight="1" x14ac:dyDescent="0.25"/>
    <row r="337" ht="20.100000000000001" customHeight="1" x14ac:dyDescent="0.25"/>
    <row r="338" ht="20.100000000000001" customHeight="1" x14ac:dyDescent="0.25"/>
    <row r="339" ht="20.100000000000001" customHeight="1" x14ac:dyDescent="0.25"/>
    <row r="340" ht="20.100000000000001" customHeight="1" x14ac:dyDescent="0.25"/>
    <row r="341" ht="20.100000000000001" customHeight="1" x14ac:dyDescent="0.25"/>
    <row r="342" ht="20.100000000000001" customHeight="1" x14ac:dyDescent="0.25"/>
    <row r="343" ht="20.100000000000001" customHeight="1" x14ac:dyDescent="0.25"/>
    <row r="344" ht="20.100000000000001" customHeight="1" x14ac:dyDescent="0.25"/>
    <row r="345" ht="20.100000000000001" customHeight="1" x14ac:dyDescent="0.25"/>
    <row r="346" ht="20.100000000000001" customHeight="1" x14ac:dyDescent="0.25"/>
    <row r="347" ht="20.100000000000001" customHeight="1" x14ac:dyDescent="0.25"/>
    <row r="348" ht="20.100000000000001" customHeight="1" x14ac:dyDescent="0.25"/>
    <row r="349" ht="20.100000000000001" customHeight="1" x14ac:dyDescent="0.25"/>
    <row r="350" ht="20.100000000000001" customHeight="1" x14ac:dyDescent="0.25"/>
    <row r="351" ht="20.100000000000001" customHeight="1" x14ac:dyDescent="0.25"/>
    <row r="352" ht="20.100000000000001" customHeight="1" x14ac:dyDescent="0.25"/>
    <row r="353" ht="20.100000000000001" customHeight="1" x14ac:dyDescent="0.25"/>
    <row r="354" ht="20.100000000000001" customHeight="1" x14ac:dyDescent="0.25"/>
    <row r="355" ht="20.100000000000001" customHeight="1" x14ac:dyDescent="0.25"/>
    <row r="356" ht="20.100000000000001" customHeight="1" x14ac:dyDescent="0.25"/>
    <row r="357" ht="20.100000000000001" customHeight="1" x14ac:dyDescent="0.25"/>
    <row r="358" ht="20.100000000000001" customHeight="1" x14ac:dyDescent="0.25"/>
    <row r="359" ht="20.100000000000001" customHeight="1" x14ac:dyDescent="0.25"/>
    <row r="360" ht="20.100000000000001" customHeight="1" x14ac:dyDescent="0.25"/>
    <row r="361" ht="20.100000000000001" customHeight="1" x14ac:dyDescent="0.25"/>
    <row r="362" ht="20.100000000000001" customHeight="1" x14ac:dyDescent="0.25"/>
    <row r="363" ht="20.100000000000001" customHeight="1" x14ac:dyDescent="0.25"/>
    <row r="364" ht="20.100000000000001" customHeight="1" x14ac:dyDescent="0.25"/>
    <row r="365" ht="20.100000000000001" customHeight="1" x14ac:dyDescent="0.25"/>
    <row r="366" ht="20.100000000000001" customHeight="1" x14ac:dyDescent="0.25"/>
    <row r="367" ht="20.100000000000001" customHeight="1" x14ac:dyDescent="0.25"/>
    <row r="368" ht="20.100000000000001" customHeight="1" x14ac:dyDescent="0.25"/>
    <row r="369" ht="20.100000000000001" customHeight="1" x14ac:dyDescent="0.25"/>
    <row r="370" ht="20.100000000000001" customHeight="1" x14ac:dyDescent="0.25"/>
    <row r="371" ht="20.100000000000001" customHeight="1" x14ac:dyDescent="0.25"/>
    <row r="372" ht="20.100000000000001" customHeight="1" x14ac:dyDescent="0.25"/>
    <row r="373" ht="20.100000000000001" customHeight="1" x14ac:dyDescent="0.25"/>
    <row r="374" ht="20.100000000000001" customHeight="1" x14ac:dyDescent="0.25"/>
    <row r="375" ht="20.100000000000001" customHeight="1" x14ac:dyDescent="0.25"/>
    <row r="376" ht="20.100000000000001" customHeight="1" x14ac:dyDescent="0.25"/>
    <row r="377" ht="20.100000000000001" customHeight="1" x14ac:dyDescent="0.25"/>
    <row r="378" ht="20.100000000000001" customHeight="1" x14ac:dyDescent="0.25"/>
    <row r="379" ht="20.100000000000001" customHeight="1" x14ac:dyDescent="0.25"/>
    <row r="380" ht="20.100000000000001" customHeight="1" x14ac:dyDescent="0.25"/>
    <row r="381" ht="20.100000000000001" customHeight="1" x14ac:dyDescent="0.25"/>
    <row r="382" ht="20.100000000000001" customHeight="1" x14ac:dyDescent="0.25"/>
    <row r="383" ht="20.100000000000001" customHeight="1" x14ac:dyDescent="0.25"/>
    <row r="384" ht="20.100000000000001" customHeight="1" x14ac:dyDescent="0.25"/>
    <row r="385" ht="20.100000000000001" customHeight="1" x14ac:dyDescent="0.25"/>
    <row r="386" ht="20.100000000000001" customHeight="1" x14ac:dyDescent="0.25"/>
    <row r="387" ht="20.100000000000001" customHeight="1" x14ac:dyDescent="0.25"/>
    <row r="388" ht="20.100000000000001" customHeight="1" x14ac:dyDescent="0.25"/>
    <row r="389" ht="20.100000000000001" customHeight="1" x14ac:dyDescent="0.25"/>
    <row r="390" ht="20.100000000000001" customHeight="1" x14ac:dyDescent="0.25"/>
    <row r="391" ht="20.100000000000001" customHeight="1" x14ac:dyDescent="0.25"/>
    <row r="392" ht="20.100000000000001" customHeight="1" x14ac:dyDescent="0.25"/>
    <row r="393" ht="20.100000000000001" customHeight="1" x14ac:dyDescent="0.25"/>
    <row r="394" ht="20.100000000000001" customHeight="1" x14ac:dyDescent="0.25"/>
    <row r="395" ht="20.100000000000001" customHeight="1" x14ac:dyDescent="0.25"/>
    <row r="396" ht="20.100000000000001" customHeight="1" x14ac:dyDescent="0.25"/>
    <row r="397" ht="20.100000000000001" customHeight="1" x14ac:dyDescent="0.25"/>
    <row r="398" ht="20.100000000000001" customHeight="1" x14ac:dyDescent="0.25"/>
    <row r="399" ht="20.100000000000001" customHeight="1" x14ac:dyDescent="0.25"/>
    <row r="400" ht="20.100000000000001" customHeight="1" x14ac:dyDescent="0.25"/>
    <row r="401" ht="20.100000000000001" customHeight="1" x14ac:dyDescent="0.25"/>
    <row r="402" ht="20.100000000000001" customHeight="1" x14ac:dyDescent="0.25"/>
    <row r="403" ht="20.100000000000001" customHeight="1" x14ac:dyDescent="0.25"/>
    <row r="404" ht="20.100000000000001" customHeight="1" x14ac:dyDescent="0.25"/>
    <row r="405" ht="20.100000000000001" customHeight="1" x14ac:dyDescent="0.25"/>
    <row r="406" ht="20.100000000000001" customHeight="1" x14ac:dyDescent="0.25"/>
    <row r="407" ht="20.100000000000001" customHeight="1" x14ac:dyDescent="0.25"/>
    <row r="408" ht="20.100000000000001" customHeight="1" x14ac:dyDescent="0.25"/>
    <row r="409" ht="20.100000000000001" customHeight="1" x14ac:dyDescent="0.25"/>
    <row r="410" ht="20.100000000000001" customHeight="1" x14ac:dyDescent="0.25"/>
    <row r="411" ht="20.100000000000001" customHeight="1" x14ac:dyDescent="0.25"/>
    <row r="412" ht="20.100000000000001" customHeight="1" x14ac:dyDescent="0.25"/>
    <row r="413" ht="20.100000000000001" customHeight="1" x14ac:dyDescent="0.25"/>
    <row r="414" ht="20.100000000000001" customHeight="1" x14ac:dyDescent="0.25"/>
    <row r="415" ht="20.100000000000001" customHeight="1" x14ac:dyDescent="0.25"/>
    <row r="416" ht="20.100000000000001" customHeight="1" x14ac:dyDescent="0.25"/>
    <row r="417" ht="20.100000000000001" customHeight="1" x14ac:dyDescent="0.25"/>
    <row r="418" ht="20.100000000000001" customHeight="1" x14ac:dyDescent="0.25"/>
    <row r="419" ht="20.100000000000001" customHeight="1" x14ac:dyDescent="0.25"/>
    <row r="420" ht="20.100000000000001" customHeight="1" x14ac:dyDescent="0.25"/>
    <row r="421" ht="20.100000000000001" customHeight="1" x14ac:dyDescent="0.25"/>
    <row r="422" ht="20.100000000000001" customHeight="1" x14ac:dyDescent="0.25"/>
    <row r="423" ht="20.100000000000001" customHeight="1" x14ac:dyDescent="0.25"/>
    <row r="424" ht="20.100000000000001" customHeight="1" x14ac:dyDescent="0.25"/>
    <row r="425" ht="20.100000000000001" customHeight="1" x14ac:dyDescent="0.25"/>
    <row r="426" ht="20.100000000000001" customHeight="1" x14ac:dyDescent="0.25"/>
    <row r="427" ht="20.100000000000001" customHeight="1" x14ac:dyDescent="0.25"/>
    <row r="428" ht="20.100000000000001" customHeight="1" x14ac:dyDescent="0.25"/>
    <row r="429" ht="20.100000000000001" customHeight="1" x14ac:dyDescent="0.25"/>
    <row r="430" ht="20.100000000000001" customHeight="1" x14ac:dyDescent="0.25"/>
    <row r="431" ht="20.100000000000001" customHeight="1" x14ac:dyDescent="0.25"/>
    <row r="432" ht="20.100000000000001" customHeight="1" x14ac:dyDescent="0.25"/>
    <row r="433" ht="20.100000000000001" customHeight="1" x14ac:dyDescent="0.25"/>
    <row r="434" ht="20.100000000000001" customHeight="1" x14ac:dyDescent="0.25"/>
    <row r="435" ht="20.100000000000001" customHeight="1" x14ac:dyDescent="0.25"/>
    <row r="436" ht="20.100000000000001" customHeight="1" x14ac:dyDescent="0.25"/>
    <row r="437" ht="20.100000000000001" customHeight="1" x14ac:dyDescent="0.25"/>
    <row r="438" ht="20.100000000000001" customHeight="1" x14ac:dyDescent="0.25"/>
    <row r="439" ht="20.100000000000001" customHeight="1" x14ac:dyDescent="0.25"/>
    <row r="440" ht="20.100000000000001" customHeight="1" x14ac:dyDescent="0.25"/>
    <row r="441" ht="20.100000000000001" customHeight="1" x14ac:dyDescent="0.25"/>
    <row r="442" ht="20.100000000000001" customHeight="1" x14ac:dyDescent="0.25"/>
    <row r="443" ht="20.100000000000001" customHeight="1" x14ac:dyDescent="0.25"/>
    <row r="444" ht="20.100000000000001" customHeight="1" x14ac:dyDescent="0.25"/>
    <row r="445" ht="20.100000000000001" customHeight="1" x14ac:dyDescent="0.25"/>
    <row r="446" ht="20.100000000000001" customHeight="1" x14ac:dyDescent="0.25"/>
    <row r="447" ht="20.100000000000001" customHeight="1" x14ac:dyDescent="0.25"/>
    <row r="448" ht="20.100000000000001" customHeight="1" x14ac:dyDescent="0.25"/>
    <row r="449" ht="20.100000000000001" customHeight="1" x14ac:dyDescent="0.25"/>
    <row r="450" ht="20.100000000000001" customHeight="1" x14ac:dyDescent="0.25"/>
    <row r="451" ht="20.100000000000001" customHeight="1" x14ac:dyDescent="0.25"/>
    <row r="452" ht="20.100000000000001" customHeight="1" x14ac:dyDescent="0.25"/>
    <row r="453" ht="20.100000000000001" customHeight="1" x14ac:dyDescent="0.25"/>
    <row r="454" ht="20.100000000000001" customHeight="1" x14ac:dyDescent="0.25"/>
    <row r="455" ht="20.100000000000001" customHeight="1" x14ac:dyDescent="0.25"/>
    <row r="456" ht="20.100000000000001" customHeight="1" x14ac:dyDescent="0.25"/>
    <row r="457" ht="20.100000000000001" customHeight="1" x14ac:dyDescent="0.25"/>
    <row r="458" ht="20.100000000000001" customHeight="1" x14ac:dyDescent="0.25"/>
    <row r="459" ht="20.100000000000001" customHeight="1" x14ac:dyDescent="0.25"/>
    <row r="460" ht="20.100000000000001" customHeight="1" x14ac:dyDescent="0.25"/>
    <row r="461" ht="20.100000000000001" customHeight="1" x14ac:dyDescent="0.25"/>
    <row r="462" ht="20.100000000000001" customHeight="1" x14ac:dyDescent="0.25"/>
    <row r="463" ht="20.100000000000001" customHeight="1" x14ac:dyDescent="0.25"/>
    <row r="464" ht="20.100000000000001" customHeight="1" x14ac:dyDescent="0.25"/>
    <row r="465" ht="20.100000000000001" customHeight="1" x14ac:dyDescent="0.25"/>
    <row r="466" ht="20.100000000000001" customHeight="1" x14ac:dyDescent="0.25"/>
    <row r="467" ht="20.100000000000001" customHeight="1" x14ac:dyDescent="0.25"/>
    <row r="468" ht="20.100000000000001" customHeight="1" x14ac:dyDescent="0.25"/>
    <row r="469" ht="20.100000000000001" customHeight="1" x14ac:dyDescent="0.25"/>
    <row r="470" ht="20.100000000000001" customHeight="1" x14ac:dyDescent="0.25"/>
    <row r="471" ht="20.100000000000001" customHeight="1" x14ac:dyDescent="0.25"/>
    <row r="472" ht="20.100000000000001" customHeight="1" x14ac:dyDescent="0.25"/>
    <row r="473" ht="20.100000000000001" customHeight="1" x14ac:dyDescent="0.25"/>
    <row r="474" ht="20.100000000000001" customHeight="1" x14ac:dyDescent="0.25"/>
    <row r="475" ht="20.100000000000001" customHeight="1" x14ac:dyDescent="0.25"/>
    <row r="476" ht="20.100000000000001" customHeight="1" x14ac:dyDescent="0.25"/>
    <row r="477" ht="20.100000000000001" customHeight="1" x14ac:dyDescent="0.25"/>
    <row r="478" ht="20.100000000000001" customHeight="1" x14ac:dyDescent="0.25"/>
    <row r="479" ht="20.100000000000001" customHeight="1" x14ac:dyDescent="0.25"/>
    <row r="480" ht="20.100000000000001" customHeight="1" x14ac:dyDescent="0.25"/>
    <row r="481" ht="20.100000000000001" customHeight="1" x14ac:dyDescent="0.25"/>
    <row r="482" ht="20.100000000000001" customHeight="1" x14ac:dyDescent="0.25"/>
    <row r="483" ht="20.100000000000001" customHeight="1" x14ac:dyDescent="0.25"/>
    <row r="484" ht="20.100000000000001" customHeight="1" x14ac:dyDescent="0.25"/>
    <row r="485" ht="20.100000000000001" customHeight="1" x14ac:dyDescent="0.25"/>
    <row r="486" ht="20.100000000000001" customHeight="1" x14ac:dyDescent="0.25"/>
    <row r="487" ht="20.100000000000001" customHeight="1" x14ac:dyDescent="0.25"/>
    <row r="488" ht="20.100000000000001" customHeight="1" x14ac:dyDescent="0.25"/>
    <row r="489" ht="20.100000000000001" customHeight="1" x14ac:dyDescent="0.25"/>
    <row r="490" ht="20.100000000000001" customHeight="1" x14ac:dyDescent="0.25"/>
    <row r="491" ht="20.100000000000001" customHeight="1" x14ac:dyDescent="0.25"/>
    <row r="492" ht="20.100000000000001" customHeight="1" x14ac:dyDescent="0.25"/>
    <row r="493" ht="20.100000000000001" customHeight="1" x14ac:dyDescent="0.25"/>
    <row r="494" ht="20.100000000000001" customHeight="1" x14ac:dyDescent="0.25"/>
    <row r="495" ht="20.100000000000001" customHeight="1" x14ac:dyDescent="0.25"/>
    <row r="496" ht="20.100000000000001" customHeight="1" x14ac:dyDescent="0.25"/>
    <row r="497" ht="20.100000000000001" customHeight="1" x14ac:dyDescent="0.25"/>
    <row r="498" ht="20.100000000000001" customHeight="1" x14ac:dyDescent="0.25"/>
    <row r="499" ht="20.100000000000001" customHeight="1" x14ac:dyDescent="0.25"/>
    <row r="500" ht="20.100000000000001" customHeight="1" x14ac:dyDescent="0.25"/>
    <row r="501" ht="20.100000000000001" customHeight="1" x14ac:dyDescent="0.25"/>
    <row r="502" ht="20.100000000000001" customHeight="1" x14ac:dyDescent="0.25"/>
    <row r="503" ht="20.100000000000001" customHeight="1" x14ac:dyDescent="0.25"/>
    <row r="504" ht="20.100000000000001" customHeight="1" x14ac:dyDescent="0.25"/>
    <row r="505" ht="20.100000000000001" customHeight="1" x14ac:dyDescent="0.25"/>
    <row r="506" ht="20.100000000000001" customHeight="1" x14ac:dyDescent="0.25"/>
    <row r="507" ht="20.100000000000001" customHeight="1" x14ac:dyDescent="0.25"/>
    <row r="508" ht="20.100000000000001" customHeight="1" x14ac:dyDescent="0.25"/>
    <row r="509" ht="20.100000000000001" customHeight="1" x14ac:dyDescent="0.25"/>
    <row r="510" ht="20.100000000000001" customHeight="1" x14ac:dyDescent="0.25"/>
    <row r="511" ht="20.100000000000001" customHeight="1" x14ac:dyDescent="0.25"/>
    <row r="512" ht="20.100000000000001" customHeight="1" x14ac:dyDescent="0.25"/>
    <row r="513" ht="20.100000000000001" customHeight="1" x14ac:dyDescent="0.25"/>
    <row r="514" ht="20.100000000000001" customHeight="1" x14ac:dyDescent="0.25"/>
    <row r="515" ht="20.100000000000001" customHeight="1" x14ac:dyDescent="0.25"/>
    <row r="516" ht="20.100000000000001" customHeight="1" x14ac:dyDescent="0.25"/>
    <row r="517" ht="20.100000000000001" customHeight="1" x14ac:dyDescent="0.25"/>
    <row r="518" ht="20.100000000000001" customHeight="1" x14ac:dyDescent="0.25"/>
    <row r="519" ht="20.100000000000001" customHeight="1" x14ac:dyDescent="0.25"/>
    <row r="520" ht="20.100000000000001" customHeight="1" x14ac:dyDescent="0.25"/>
    <row r="521" ht="20.100000000000001" customHeight="1" x14ac:dyDescent="0.25"/>
    <row r="522" ht="20.100000000000001" customHeight="1" x14ac:dyDescent="0.25"/>
    <row r="523" ht="20.100000000000001" customHeight="1" x14ac:dyDescent="0.25"/>
    <row r="524" ht="20.100000000000001" customHeight="1" x14ac:dyDescent="0.25"/>
    <row r="525" ht="20.100000000000001" customHeight="1" x14ac:dyDescent="0.25"/>
    <row r="526" ht="20.100000000000001" customHeight="1" x14ac:dyDescent="0.25"/>
    <row r="527" ht="20.100000000000001" customHeight="1" x14ac:dyDescent="0.25"/>
    <row r="528" ht="20.100000000000001" customHeight="1" x14ac:dyDescent="0.25"/>
    <row r="529" ht="20.100000000000001" customHeight="1" x14ac:dyDescent="0.25"/>
    <row r="530" ht="20.100000000000001" customHeight="1" x14ac:dyDescent="0.25"/>
    <row r="531" ht="20.100000000000001" customHeight="1" x14ac:dyDescent="0.25"/>
    <row r="532" ht="20.100000000000001" customHeight="1" x14ac:dyDescent="0.25"/>
    <row r="533" ht="20.100000000000001" customHeight="1" x14ac:dyDescent="0.25"/>
    <row r="534" ht="20.100000000000001" customHeight="1" x14ac:dyDescent="0.25"/>
    <row r="535" ht="20.100000000000001" customHeight="1" x14ac:dyDescent="0.25"/>
    <row r="536" ht="20.100000000000001" customHeight="1" x14ac:dyDescent="0.25"/>
    <row r="537" ht="20.100000000000001" customHeight="1" x14ac:dyDescent="0.25"/>
    <row r="538" ht="20.100000000000001" customHeight="1" x14ac:dyDescent="0.25"/>
    <row r="539" ht="20.100000000000001" customHeight="1" x14ac:dyDescent="0.25"/>
    <row r="540" ht="20.100000000000001" customHeight="1" x14ac:dyDescent="0.25"/>
    <row r="541" ht="20.100000000000001" customHeight="1" x14ac:dyDescent="0.25"/>
    <row r="542" ht="20.100000000000001" customHeight="1" x14ac:dyDescent="0.25"/>
    <row r="543" ht="20.100000000000001" customHeight="1" x14ac:dyDescent="0.25"/>
    <row r="544" ht="20.100000000000001" customHeight="1" x14ac:dyDescent="0.25"/>
    <row r="545" ht="20.100000000000001" customHeight="1" x14ac:dyDescent="0.25"/>
    <row r="546" ht="20.100000000000001" customHeight="1" x14ac:dyDescent="0.25"/>
    <row r="547" ht="20.100000000000001" customHeight="1" x14ac:dyDescent="0.25"/>
    <row r="548" ht="20.100000000000001" customHeight="1" x14ac:dyDescent="0.25"/>
    <row r="549" ht="20.100000000000001" customHeight="1" x14ac:dyDescent="0.25"/>
    <row r="550" ht="20.100000000000001" customHeight="1" x14ac:dyDescent="0.25"/>
    <row r="551" ht="20.100000000000001" customHeight="1" x14ac:dyDescent="0.25"/>
    <row r="552" ht="20.100000000000001" customHeight="1" x14ac:dyDescent="0.25"/>
    <row r="553" ht="20.100000000000001" customHeight="1" x14ac:dyDescent="0.25"/>
    <row r="554" ht="20.100000000000001" customHeight="1" x14ac:dyDescent="0.25"/>
    <row r="555" ht="20.100000000000001" customHeight="1" x14ac:dyDescent="0.25"/>
    <row r="556" ht="20.100000000000001" customHeight="1" x14ac:dyDescent="0.25"/>
    <row r="557" ht="20.100000000000001" customHeight="1" x14ac:dyDescent="0.25"/>
    <row r="558" ht="20.100000000000001" customHeight="1" x14ac:dyDescent="0.25"/>
    <row r="559" ht="20.100000000000001" customHeight="1" x14ac:dyDescent="0.25"/>
    <row r="560" ht="20.100000000000001" customHeight="1" x14ac:dyDescent="0.25"/>
    <row r="561" ht="20.100000000000001" customHeight="1" x14ac:dyDescent="0.25"/>
    <row r="562" ht="20.100000000000001" customHeight="1" x14ac:dyDescent="0.25"/>
    <row r="563" ht="20.100000000000001" customHeight="1" x14ac:dyDescent="0.25"/>
    <row r="564" ht="20.100000000000001" customHeight="1" x14ac:dyDescent="0.25"/>
    <row r="565" ht="20.100000000000001" customHeight="1" x14ac:dyDescent="0.25"/>
    <row r="566" ht="20.100000000000001" customHeight="1" x14ac:dyDescent="0.25"/>
    <row r="567" ht="20.100000000000001" customHeight="1" x14ac:dyDescent="0.25"/>
    <row r="568" ht="20.100000000000001" customHeight="1" x14ac:dyDescent="0.25"/>
    <row r="569" ht="20.100000000000001" customHeight="1" x14ac:dyDescent="0.25"/>
    <row r="570" ht="20.100000000000001" customHeight="1" x14ac:dyDescent="0.25"/>
    <row r="571" ht="20.100000000000001" customHeight="1" x14ac:dyDescent="0.25"/>
    <row r="572" ht="20.100000000000001" customHeight="1" x14ac:dyDescent="0.25"/>
    <row r="573" ht="20.100000000000001" customHeight="1" x14ac:dyDescent="0.25"/>
    <row r="574" ht="20.100000000000001" customHeight="1" x14ac:dyDescent="0.25"/>
    <row r="575" ht="20.100000000000001" customHeight="1" x14ac:dyDescent="0.25"/>
    <row r="576" ht="20.100000000000001" customHeight="1" x14ac:dyDescent="0.25"/>
    <row r="577" ht="20.100000000000001" customHeight="1" x14ac:dyDescent="0.25"/>
    <row r="578" ht="20.100000000000001" customHeight="1" x14ac:dyDescent="0.25"/>
    <row r="579" ht="20.100000000000001" customHeight="1" x14ac:dyDescent="0.25"/>
    <row r="580" ht="20.100000000000001" customHeight="1" x14ac:dyDescent="0.25"/>
    <row r="581" ht="20.100000000000001" customHeight="1" x14ac:dyDescent="0.25"/>
    <row r="582" ht="20.100000000000001" customHeight="1" x14ac:dyDescent="0.25"/>
    <row r="583" ht="20.100000000000001" customHeight="1" x14ac:dyDescent="0.25"/>
    <row r="584" ht="20.100000000000001" customHeight="1" x14ac:dyDescent="0.25"/>
    <row r="585" ht="20.100000000000001" customHeight="1" x14ac:dyDescent="0.25"/>
    <row r="586" ht="20.100000000000001" customHeight="1" x14ac:dyDescent="0.25"/>
    <row r="587" ht="20.100000000000001" customHeight="1" x14ac:dyDescent="0.25"/>
    <row r="588" ht="20.100000000000001" customHeight="1" x14ac:dyDescent="0.25"/>
  </sheetData>
  <sheetProtection algorithmName="SHA-512" hashValue="511bWc/41F9m6QLOSHYzqSkQOCU0eZWmjh1/+LHRxPL71ytL3VLkDM4PGckS+i8jk7C0Awhr9jNwSKnAJaftCg==" saltValue="8T6hqyOZ0Y/2ugbhlc7WAA==" spinCount="100000" sheet="1" selectLockedCells="1"/>
  <sortState xmlns:xlrd2="http://schemas.microsoft.com/office/spreadsheetml/2017/richdata2" ref="B46:L53">
    <sortCondition ref="C46:C53"/>
  </sortState>
  <mergeCells count="5">
    <mergeCell ref="A1:L1"/>
    <mergeCell ref="K5:L5"/>
    <mergeCell ref="A2:L2"/>
    <mergeCell ref="A3:L3"/>
    <mergeCell ref="A56:K56"/>
  </mergeCells>
  <pageMargins left="0.7" right="0.7" top="0.75" bottom="0.75" header="0.3" footer="0.3"/>
  <pageSetup scale="5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22"/>
  <sheetViews>
    <sheetView view="pageBreakPreview" zoomScale="90" zoomScaleNormal="100" zoomScaleSheetLayoutView="90" workbookViewId="0">
      <selection activeCell="H11" sqref="H11"/>
    </sheetView>
  </sheetViews>
  <sheetFormatPr defaultRowHeight="15" x14ac:dyDescent="0.25"/>
  <cols>
    <col min="1" max="1" width="7.7109375" customWidth="1"/>
    <col min="2" max="6" width="16.42578125" customWidth="1"/>
    <col min="7" max="7" width="10.42578125" customWidth="1"/>
    <col min="8" max="8" width="16.42578125" customWidth="1"/>
    <col min="9" max="9" width="21.7109375" customWidth="1"/>
  </cols>
  <sheetData>
    <row r="1" spans="1:9" ht="26.25" x14ac:dyDescent="0.4">
      <c r="A1" s="98" t="s">
        <v>209</v>
      </c>
      <c r="B1" s="99"/>
      <c r="C1" s="99"/>
      <c r="D1" s="99"/>
      <c r="E1" s="99"/>
      <c r="F1" s="99"/>
      <c r="G1" s="99"/>
      <c r="H1" s="99"/>
      <c r="I1" s="100"/>
    </row>
    <row r="2" spans="1:9" ht="18.75" x14ac:dyDescent="0.3">
      <c r="A2" s="101" t="s">
        <v>210</v>
      </c>
      <c r="B2" s="101"/>
      <c r="C2" s="101"/>
      <c r="D2" s="101"/>
      <c r="E2" s="101"/>
      <c r="F2" s="101"/>
      <c r="G2" s="101"/>
      <c r="H2" s="101"/>
      <c r="I2" s="101"/>
    </row>
    <row r="3" spans="1:9" ht="18.75" x14ac:dyDescent="0.3">
      <c r="A3" s="94" t="s">
        <v>211</v>
      </c>
      <c r="B3" s="94"/>
      <c r="C3" s="94"/>
      <c r="D3" s="94"/>
      <c r="E3" s="94"/>
      <c r="F3" s="94"/>
      <c r="G3" s="94"/>
      <c r="H3" s="94"/>
      <c r="I3" s="94"/>
    </row>
    <row r="4" spans="1:9" ht="9.9499999999999993" customHeight="1" x14ac:dyDescent="0.3">
      <c r="A4" s="102"/>
      <c r="B4" s="102"/>
      <c r="C4" s="102"/>
      <c r="D4" s="102"/>
      <c r="E4" s="102"/>
      <c r="F4" s="102"/>
      <c r="G4" s="102"/>
      <c r="H4" s="102"/>
      <c r="I4" s="102"/>
    </row>
    <row r="5" spans="1:9" ht="18.75" x14ac:dyDescent="0.3">
      <c r="A5" s="101" t="s">
        <v>212</v>
      </c>
      <c r="B5" s="101"/>
      <c r="C5" s="101"/>
      <c r="D5" s="101"/>
      <c r="E5" s="101"/>
      <c r="F5" s="101"/>
      <c r="G5" s="101"/>
      <c r="H5" s="101"/>
      <c r="I5" s="101"/>
    </row>
    <row r="6" spans="1:9" ht="18.75" x14ac:dyDescent="0.3">
      <c r="A6" s="101" t="s">
        <v>213</v>
      </c>
      <c r="B6" s="101"/>
      <c r="C6" s="101"/>
      <c r="D6" s="101"/>
      <c r="E6" s="101"/>
      <c r="F6" s="101"/>
      <c r="G6" s="101"/>
      <c r="H6" s="101"/>
      <c r="I6" s="101"/>
    </row>
    <row r="7" spans="1:9" ht="18.75" x14ac:dyDescent="0.3">
      <c r="A7" s="94" t="s">
        <v>214</v>
      </c>
      <c r="B7" s="94"/>
      <c r="C7" s="94"/>
      <c r="D7" s="94"/>
      <c r="E7" s="94"/>
      <c r="F7" s="94"/>
      <c r="G7" s="94"/>
      <c r="H7" s="94"/>
      <c r="I7" s="94"/>
    </row>
    <row r="8" spans="1:9" x14ac:dyDescent="0.25">
      <c r="A8" s="1"/>
    </row>
    <row r="9" spans="1:9" x14ac:dyDescent="0.25">
      <c r="A9" s="1"/>
      <c r="H9" s="92" t="s">
        <v>15</v>
      </c>
      <c r="I9" s="92"/>
    </row>
    <row r="10" spans="1:9" ht="30" x14ac:dyDescent="0.25">
      <c r="A10" s="2" t="s">
        <v>16</v>
      </c>
      <c r="B10" s="2" t="s">
        <v>17</v>
      </c>
      <c r="C10" s="2" t="s">
        <v>18</v>
      </c>
      <c r="D10" s="2" t="s">
        <v>19</v>
      </c>
      <c r="E10" s="3" t="s">
        <v>20</v>
      </c>
      <c r="F10" s="2" t="s">
        <v>21</v>
      </c>
      <c r="G10" s="2" t="s">
        <v>22</v>
      </c>
      <c r="H10" s="4" t="s">
        <v>26</v>
      </c>
      <c r="I10" s="2" t="s">
        <v>27</v>
      </c>
    </row>
    <row r="11" spans="1:9" ht="35.1" customHeight="1" x14ac:dyDescent="0.25">
      <c r="A11" s="12">
        <v>2.1</v>
      </c>
      <c r="B11" s="6" t="s">
        <v>215</v>
      </c>
      <c r="C11" s="6" t="s">
        <v>216</v>
      </c>
      <c r="D11" s="5" t="s">
        <v>217</v>
      </c>
      <c r="E11" s="7"/>
      <c r="F11" s="8" t="s">
        <v>218</v>
      </c>
      <c r="G11" s="15">
        <v>10</v>
      </c>
      <c r="H11" s="51"/>
      <c r="I11" s="35">
        <f>H11*5</f>
        <v>0</v>
      </c>
    </row>
    <row r="12" spans="1:9" ht="35.1" customHeight="1" x14ac:dyDescent="0.25">
      <c r="A12" s="12">
        <v>2.2000000000000002</v>
      </c>
      <c r="B12" s="6" t="s">
        <v>219</v>
      </c>
      <c r="C12" s="6" t="s">
        <v>220</v>
      </c>
      <c r="D12" s="5"/>
      <c r="E12" s="7"/>
      <c r="F12" s="8"/>
      <c r="G12" s="15">
        <v>1</v>
      </c>
      <c r="H12" s="51">
        <v>0</v>
      </c>
      <c r="I12" s="35">
        <f t="shared" ref="I12:I14" si="0">H12*5</f>
        <v>0</v>
      </c>
    </row>
    <row r="13" spans="1:9" ht="35.1" customHeight="1" x14ac:dyDescent="0.25">
      <c r="A13" s="12">
        <v>2.2999999999999998</v>
      </c>
      <c r="B13" s="6" t="s">
        <v>221</v>
      </c>
      <c r="C13" s="6" t="s">
        <v>220</v>
      </c>
      <c r="D13" s="5"/>
      <c r="E13" s="7"/>
      <c r="F13" s="9"/>
      <c r="G13" s="15">
        <v>1</v>
      </c>
      <c r="H13" s="51">
        <v>0</v>
      </c>
      <c r="I13" s="35">
        <f t="shared" si="0"/>
        <v>0</v>
      </c>
    </row>
    <row r="14" spans="1:9" ht="35.1" customHeight="1" x14ac:dyDescent="0.25">
      <c r="A14" s="12">
        <v>2.4</v>
      </c>
      <c r="B14" s="6" t="s">
        <v>222</v>
      </c>
      <c r="C14" s="6" t="s">
        <v>220</v>
      </c>
      <c r="D14" s="5"/>
      <c r="E14" s="7"/>
      <c r="F14" s="9"/>
      <c r="G14" s="15">
        <v>1</v>
      </c>
      <c r="H14" s="51">
        <v>0</v>
      </c>
      <c r="I14" s="35">
        <f t="shared" si="0"/>
        <v>0</v>
      </c>
    </row>
    <row r="15" spans="1:9" ht="35.1" customHeight="1" x14ac:dyDescent="0.25">
      <c r="A15" s="12">
        <v>2.5</v>
      </c>
      <c r="B15" s="6" t="s">
        <v>223</v>
      </c>
      <c r="C15" s="6" t="s">
        <v>216</v>
      </c>
      <c r="D15" s="5" t="s">
        <v>224</v>
      </c>
      <c r="E15" s="7" t="s">
        <v>225</v>
      </c>
      <c r="F15" s="9" t="s">
        <v>226</v>
      </c>
      <c r="G15" s="15">
        <v>3</v>
      </c>
      <c r="H15" s="51">
        <v>0</v>
      </c>
      <c r="I15" s="35">
        <f>H15*5</f>
        <v>0</v>
      </c>
    </row>
    <row r="16" spans="1:9" ht="35.1" customHeight="1" x14ac:dyDescent="0.25">
      <c r="A16" s="12">
        <v>2.6</v>
      </c>
      <c r="B16" s="6" t="s">
        <v>227</v>
      </c>
      <c r="C16" s="6" t="s">
        <v>216</v>
      </c>
      <c r="D16" s="5" t="s">
        <v>228</v>
      </c>
      <c r="E16" s="10" t="s">
        <v>229</v>
      </c>
      <c r="F16" s="8">
        <v>138402492</v>
      </c>
      <c r="G16" s="15">
        <v>5</v>
      </c>
      <c r="H16" s="51">
        <v>0</v>
      </c>
      <c r="I16" s="35">
        <f t="shared" ref="I16:I18" si="1">H16*5</f>
        <v>0</v>
      </c>
    </row>
    <row r="17" spans="1:9" ht="35.1" customHeight="1" x14ac:dyDescent="0.25">
      <c r="A17" s="12">
        <v>2.7</v>
      </c>
      <c r="B17" s="6" t="s">
        <v>230</v>
      </c>
      <c r="C17" s="6" t="s">
        <v>220</v>
      </c>
      <c r="D17" s="5"/>
      <c r="E17" s="10"/>
      <c r="F17" s="8"/>
      <c r="G17" s="15">
        <v>1</v>
      </c>
      <c r="H17" s="51">
        <v>0</v>
      </c>
      <c r="I17" s="35">
        <f t="shared" si="1"/>
        <v>0</v>
      </c>
    </row>
    <row r="18" spans="1:9" ht="35.1" customHeight="1" x14ac:dyDescent="0.25">
      <c r="A18" s="12">
        <v>2.8</v>
      </c>
      <c r="B18" s="6" t="s">
        <v>231</v>
      </c>
      <c r="C18" s="6" t="s">
        <v>220</v>
      </c>
      <c r="D18" s="5"/>
      <c r="E18" s="10"/>
      <c r="F18" s="8"/>
      <c r="G18" s="15">
        <v>1</v>
      </c>
      <c r="H18" s="51">
        <v>0</v>
      </c>
      <c r="I18" s="35">
        <f t="shared" si="1"/>
        <v>0</v>
      </c>
    </row>
    <row r="19" spans="1:9" ht="35.1" customHeight="1" x14ac:dyDescent="0.25">
      <c r="A19" s="12">
        <v>2.9</v>
      </c>
      <c r="B19" s="6" t="s">
        <v>232</v>
      </c>
      <c r="C19" s="6" t="s">
        <v>216</v>
      </c>
      <c r="D19" s="5" t="s">
        <v>233</v>
      </c>
      <c r="E19" s="7"/>
      <c r="F19" s="8" t="s">
        <v>234</v>
      </c>
      <c r="G19" s="15">
        <v>10</v>
      </c>
      <c r="H19" s="51">
        <v>0</v>
      </c>
      <c r="I19" s="35">
        <f>H19*5</f>
        <v>0</v>
      </c>
    </row>
    <row r="20" spans="1:9" ht="35.1" customHeight="1" x14ac:dyDescent="0.25">
      <c r="A20" s="13">
        <v>2.1</v>
      </c>
      <c r="B20" s="6" t="s">
        <v>235</v>
      </c>
      <c r="C20" s="6" t="s">
        <v>220</v>
      </c>
      <c r="D20" s="5"/>
      <c r="E20" s="10"/>
      <c r="F20" s="8"/>
      <c r="G20" s="15">
        <v>1</v>
      </c>
      <c r="H20" s="51">
        <v>0</v>
      </c>
      <c r="I20" s="35">
        <f>H20*5</f>
        <v>0</v>
      </c>
    </row>
    <row r="21" spans="1:9" ht="35.1" customHeight="1" thickBot="1" x14ac:dyDescent="0.3">
      <c r="A21" s="12">
        <v>2.11</v>
      </c>
      <c r="B21" s="6" t="s">
        <v>236</v>
      </c>
      <c r="C21" s="6" t="s">
        <v>220</v>
      </c>
      <c r="D21" s="5"/>
      <c r="E21" s="7"/>
      <c r="F21" s="8"/>
      <c r="G21" s="15">
        <v>1</v>
      </c>
      <c r="H21" s="51">
        <v>0</v>
      </c>
      <c r="I21" s="35">
        <f>H21*5</f>
        <v>0</v>
      </c>
    </row>
    <row r="22" spans="1:9" ht="30" customHeight="1" thickBot="1" x14ac:dyDescent="0.3">
      <c r="A22" s="95" t="s">
        <v>237</v>
      </c>
      <c r="B22" s="96"/>
      <c r="C22" s="96"/>
      <c r="D22" s="96"/>
      <c r="E22" s="96"/>
      <c r="F22" s="96"/>
      <c r="G22" s="96"/>
      <c r="H22" s="97"/>
      <c r="I22" s="32">
        <f>SUM(I11:I21)</f>
        <v>0</v>
      </c>
    </row>
  </sheetData>
  <sheetProtection sheet="1" selectLockedCells="1"/>
  <mergeCells count="9">
    <mergeCell ref="A22:H22"/>
    <mergeCell ref="A1:I1"/>
    <mergeCell ref="H9:I9"/>
    <mergeCell ref="A2:I2"/>
    <mergeCell ref="A3:I3"/>
    <mergeCell ref="A5:I5"/>
    <mergeCell ref="A6:I6"/>
    <mergeCell ref="A7:I7"/>
    <mergeCell ref="A4:I4"/>
  </mergeCells>
  <pageMargins left="0.7" right="0.7" top="0.75" bottom="0.75" header="0.3" footer="0.3"/>
  <pageSetup scale="6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44"/>
  <sheetViews>
    <sheetView view="pageBreakPreview" zoomScale="90" zoomScaleNormal="100" zoomScaleSheetLayoutView="90" workbookViewId="0">
      <selection activeCell="K7" sqref="K7"/>
    </sheetView>
  </sheetViews>
  <sheetFormatPr defaultRowHeight="15" x14ac:dyDescent="0.25"/>
  <cols>
    <col min="1" max="1" width="7.7109375" customWidth="1"/>
    <col min="2" max="2" width="24.42578125" customWidth="1"/>
    <col min="3" max="3" width="16.5703125" customWidth="1"/>
    <col min="4" max="6" width="16.42578125" customWidth="1"/>
    <col min="7" max="7" width="9.5703125" customWidth="1"/>
    <col min="8" max="9" width="7.7109375" customWidth="1"/>
    <col min="10" max="10" width="10.140625" customWidth="1"/>
    <col min="11" max="11" width="16.42578125" customWidth="1"/>
    <col min="12" max="12" width="22.85546875" customWidth="1"/>
  </cols>
  <sheetData>
    <row r="1" spans="1:12" ht="26.25" x14ac:dyDescent="0.4">
      <c r="A1" s="91" t="s">
        <v>238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2" ht="18.75" x14ac:dyDescent="0.3">
      <c r="A2" s="93" t="s">
        <v>239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2" ht="18.75" x14ac:dyDescent="0.3">
      <c r="A3" s="94" t="s">
        <v>240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</row>
    <row r="4" spans="1:12" ht="18.75" x14ac:dyDescent="0.3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x14ac:dyDescent="0.25">
      <c r="A5" s="1"/>
      <c r="K5" s="92" t="s">
        <v>15</v>
      </c>
      <c r="L5" s="92"/>
    </row>
    <row r="6" spans="1:12" s="64" customFormat="1" ht="48.75" customHeight="1" x14ac:dyDescent="0.25">
      <c r="A6" s="4" t="s">
        <v>16</v>
      </c>
      <c r="B6" s="4" t="s">
        <v>17</v>
      </c>
      <c r="C6" s="4" t="s">
        <v>18</v>
      </c>
      <c r="D6" s="4" t="s">
        <v>19</v>
      </c>
      <c r="E6" s="117" t="s">
        <v>20</v>
      </c>
      <c r="F6" s="4" t="s">
        <v>21</v>
      </c>
      <c r="G6" s="118" t="s">
        <v>22</v>
      </c>
      <c r="H6" s="118" t="s">
        <v>23</v>
      </c>
      <c r="I6" s="118" t="s">
        <v>24</v>
      </c>
      <c r="J6" s="118" t="s">
        <v>25</v>
      </c>
      <c r="K6" s="4" t="s">
        <v>26</v>
      </c>
      <c r="L6" s="4" t="s">
        <v>27</v>
      </c>
    </row>
    <row r="7" spans="1:12" ht="50.1" customHeight="1" x14ac:dyDescent="0.25">
      <c r="A7" s="12">
        <v>3.1</v>
      </c>
      <c r="B7" s="6" t="s">
        <v>241</v>
      </c>
      <c r="C7" s="6" t="s">
        <v>242</v>
      </c>
      <c r="D7" s="5"/>
      <c r="E7" s="7"/>
      <c r="F7" s="9"/>
      <c r="G7" s="15">
        <v>2</v>
      </c>
      <c r="H7" s="15"/>
      <c r="I7" s="15"/>
      <c r="J7" s="40"/>
      <c r="K7" s="51">
        <v>0</v>
      </c>
      <c r="L7" s="35">
        <f t="shared" ref="L7:L31" si="0">K7*5</f>
        <v>0</v>
      </c>
    </row>
    <row r="8" spans="1:12" ht="50.1" customHeight="1" x14ac:dyDescent="0.25">
      <c r="A8" s="12">
        <v>3.2</v>
      </c>
      <c r="B8" s="6" t="s">
        <v>243</v>
      </c>
      <c r="C8" s="6" t="s">
        <v>244</v>
      </c>
      <c r="D8" s="6"/>
      <c r="E8" s="10"/>
      <c r="F8" s="6"/>
      <c r="G8" s="15">
        <v>2</v>
      </c>
      <c r="H8" s="15"/>
      <c r="I8" s="15"/>
      <c r="J8" s="40"/>
      <c r="K8" s="51">
        <v>0</v>
      </c>
      <c r="L8" s="35">
        <f t="shared" si="0"/>
        <v>0</v>
      </c>
    </row>
    <row r="9" spans="1:12" ht="50.1" customHeight="1" x14ac:dyDescent="0.25">
      <c r="A9" s="12">
        <v>3.3</v>
      </c>
      <c r="B9" s="6" t="s">
        <v>245</v>
      </c>
      <c r="C9" s="6" t="s">
        <v>246</v>
      </c>
      <c r="D9" s="6" t="s">
        <v>247</v>
      </c>
      <c r="E9" s="10" t="s">
        <v>248</v>
      </c>
      <c r="F9" s="9" t="s">
        <v>249</v>
      </c>
      <c r="G9" s="15">
        <v>5</v>
      </c>
      <c r="H9" s="15" t="s">
        <v>250</v>
      </c>
      <c r="I9" s="15" t="s">
        <v>144</v>
      </c>
      <c r="J9" s="42" t="s">
        <v>39</v>
      </c>
      <c r="K9" s="51">
        <v>0</v>
      </c>
      <c r="L9" s="35">
        <f t="shared" si="0"/>
        <v>0</v>
      </c>
    </row>
    <row r="10" spans="1:12" ht="50.1" customHeight="1" x14ac:dyDescent="0.25">
      <c r="A10" s="12">
        <v>3.4</v>
      </c>
      <c r="B10" s="6" t="s">
        <v>251</v>
      </c>
      <c r="C10" s="6" t="s">
        <v>252</v>
      </c>
      <c r="D10" s="5"/>
      <c r="E10" s="7"/>
      <c r="F10" s="9"/>
      <c r="G10" s="15">
        <v>2</v>
      </c>
      <c r="H10" s="15"/>
      <c r="I10" s="15"/>
      <c r="J10" s="40"/>
      <c r="K10" s="51">
        <v>0</v>
      </c>
      <c r="L10" s="35">
        <f t="shared" si="0"/>
        <v>0</v>
      </c>
    </row>
    <row r="11" spans="1:12" ht="67.5" customHeight="1" x14ac:dyDescent="0.25">
      <c r="A11" s="12">
        <v>3.5</v>
      </c>
      <c r="B11" s="6" t="s">
        <v>253</v>
      </c>
      <c r="C11" s="6" t="s">
        <v>254</v>
      </c>
      <c r="D11" s="6" t="s">
        <v>255</v>
      </c>
      <c r="E11" s="7" t="s">
        <v>256</v>
      </c>
      <c r="F11" s="9" t="s">
        <v>257</v>
      </c>
      <c r="G11" s="15">
        <v>3</v>
      </c>
      <c r="H11" s="15" t="s">
        <v>258</v>
      </c>
      <c r="I11" s="15" t="s">
        <v>259</v>
      </c>
      <c r="J11" s="42" t="s">
        <v>39</v>
      </c>
      <c r="K11" s="51">
        <v>0</v>
      </c>
      <c r="L11" s="35">
        <f t="shared" si="0"/>
        <v>0</v>
      </c>
    </row>
    <row r="12" spans="1:12" ht="50.1" customHeight="1" x14ac:dyDescent="0.25">
      <c r="A12" s="12">
        <v>3.6</v>
      </c>
      <c r="B12" s="6" t="s">
        <v>260</v>
      </c>
      <c r="C12" s="6" t="s">
        <v>261</v>
      </c>
      <c r="D12" s="6" t="s">
        <v>247</v>
      </c>
      <c r="E12" s="10">
        <v>806047</v>
      </c>
      <c r="F12" s="9" t="s">
        <v>262</v>
      </c>
      <c r="G12" s="15">
        <v>5</v>
      </c>
      <c r="H12" s="15" t="s">
        <v>250</v>
      </c>
      <c r="I12" s="15" t="s">
        <v>263</v>
      </c>
      <c r="J12" s="40" t="s">
        <v>35</v>
      </c>
      <c r="K12" s="51">
        <v>0</v>
      </c>
      <c r="L12" s="35">
        <f t="shared" si="0"/>
        <v>0</v>
      </c>
    </row>
    <row r="13" spans="1:12" ht="50.1" customHeight="1" x14ac:dyDescent="0.25">
      <c r="A13" s="12">
        <v>3.7</v>
      </c>
      <c r="B13" s="6" t="s">
        <v>260</v>
      </c>
      <c r="C13" s="6" t="s">
        <v>264</v>
      </c>
      <c r="D13" s="6" t="s">
        <v>255</v>
      </c>
      <c r="E13" s="10" t="s">
        <v>265</v>
      </c>
      <c r="F13" s="6" t="s">
        <v>266</v>
      </c>
      <c r="G13" s="15">
        <v>2</v>
      </c>
      <c r="H13" s="15" t="s">
        <v>267</v>
      </c>
      <c r="I13" s="15" t="s">
        <v>259</v>
      </c>
      <c r="J13" s="40" t="s">
        <v>35</v>
      </c>
      <c r="K13" s="51">
        <v>0</v>
      </c>
      <c r="L13" s="35">
        <f t="shared" si="0"/>
        <v>0</v>
      </c>
    </row>
    <row r="14" spans="1:12" ht="50.1" customHeight="1" x14ac:dyDescent="0.25">
      <c r="A14" s="12">
        <v>3.8</v>
      </c>
      <c r="B14" s="6" t="s">
        <v>268</v>
      </c>
      <c r="C14" s="6" t="s">
        <v>269</v>
      </c>
      <c r="D14" s="6" t="s">
        <v>270</v>
      </c>
      <c r="E14" s="7" t="s">
        <v>271</v>
      </c>
      <c r="F14" s="5">
        <v>527674</v>
      </c>
      <c r="G14" s="15">
        <v>2</v>
      </c>
      <c r="H14" s="15" t="s">
        <v>272</v>
      </c>
      <c r="I14" s="15" t="s">
        <v>259</v>
      </c>
      <c r="J14" s="42" t="s">
        <v>39</v>
      </c>
      <c r="K14" s="51">
        <v>0</v>
      </c>
      <c r="L14" s="35">
        <f t="shared" si="0"/>
        <v>0</v>
      </c>
    </row>
    <row r="15" spans="1:12" ht="50.1" customHeight="1" x14ac:dyDescent="0.25">
      <c r="A15" s="12">
        <v>3.9</v>
      </c>
      <c r="B15" s="6" t="s">
        <v>273</v>
      </c>
      <c r="C15" s="6" t="s">
        <v>274</v>
      </c>
      <c r="D15" s="6" t="s">
        <v>275</v>
      </c>
      <c r="E15" s="7"/>
      <c r="F15" s="9">
        <v>82150</v>
      </c>
      <c r="G15" s="15">
        <v>2</v>
      </c>
      <c r="H15" s="15" t="s">
        <v>276</v>
      </c>
      <c r="I15" s="15" t="s">
        <v>71</v>
      </c>
      <c r="J15" s="40" t="s">
        <v>35</v>
      </c>
      <c r="K15" s="51">
        <v>0</v>
      </c>
      <c r="L15" s="35">
        <f t="shared" si="0"/>
        <v>0</v>
      </c>
    </row>
    <row r="16" spans="1:12" ht="50.1" customHeight="1" x14ac:dyDescent="0.25">
      <c r="A16" s="13">
        <v>3.1</v>
      </c>
      <c r="B16" s="6" t="s">
        <v>277</v>
      </c>
      <c r="C16" s="6" t="s">
        <v>278</v>
      </c>
      <c r="D16" s="5"/>
      <c r="E16" s="7"/>
      <c r="F16" s="8"/>
      <c r="G16" s="15">
        <v>2</v>
      </c>
      <c r="H16" s="15"/>
      <c r="I16" s="15"/>
      <c r="J16" s="40"/>
      <c r="K16" s="51">
        <v>0</v>
      </c>
      <c r="L16" s="35">
        <f t="shared" si="0"/>
        <v>0</v>
      </c>
    </row>
    <row r="17" spans="1:12" ht="50.1" customHeight="1" x14ac:dyDescent="0.25">
      <c r="A17" s="13">
        <v>3.11</v>
      </c>
      <c r="B17" s="6" t="s">
        <v>279</v>
      </c>
      <c r="C17" s="6" t="s">
        <v>280</v>
      </c>
      <c r="D17" s="6" t="s">
        <v>281</v>
      </c>
      <c r="E17" s="7" t="s">
        <v>282</v>
      </c>
      <c r="F17" s="5" t="s">
        <v>283</v>
      </c>
      <c r="G17" s="15">
        <v>2</v>
      </c>
      <c r="H17" s="15" t="s">
        <v>284</v>
      </c>
      <c r="I17" s="15" t="s">
        <v>285</v>
      </c>
      <c r="J17" s="40" t="s">
        <v>35</v>
      </c>
      <c r="K17" s="51">
        <v>0</v>
      </c>
      <c r="L17" s="35">
        <f t="shared" si="0"/>
        <v>0</v>
      </c>
    </row>
    <row r="18" spans="1:12" ht="50.1" customHeight="1" x14ac:dyDescent="0.25">
      <c r="A18" s="13">
        <v>3.12</v>
      </c>
      <c r="B18" s="6" t="s">
        <v>286</v>
      </c>
      <c r="C18" s="6" t="s">
        <v>287</v>
      </c>
      <c r="D18" s="6" t="s">
        <v>288</v>
      </c>
      <c r="E18" s="5"/>
      <c r="F18" s="11" t="s">
        <v>289</v>
      </c>
      <c r="G18" s="16">
        <v>2</v>
      </c>
      <c r="H18" s="16" t="s">
        <v>290</v>
      </c>
      <c r="I18" s="16" t="s">
        <v>259</v>
      </c>
      <c r="J18" s="41" t="s">
        <v>35</v>
      </c>
      <c r="K18" s="51">
        <v>0</v>
      </c>
      <c r="L18" s="35">
        <f t="shared" si="0"/>
        <v>0</v>
      </c>
    </row>
    <row r="19" spans="1:12" ht="50.1" customHeight="1" x14ac:dyDescent="0.25">
      <c r="A19" s="13">
        <v>3.13</v>
      </c>
      <c r="B19" s="6" t="s">
        <v>286</v>
      </c>
      <c r="C19" s="6" t="s">
        <v>291</v>
      </c>
      <c r="D19" s="6" t="s">
        <v>292</v>
      </c>
      <c r="E19" s="5"/>
      <c r="F19" s="11">
        <v>143982</v>
      </c>
      <c r="G19" s="16">
        <v>3</v>
      </c>
      <c r="H19" s="16" t="s">
        <v>263</v>
      </c>
      <c r="I19" s="16" t="s">
        <v>293</v>
      </c>
      <c r="J19" s="43" t="s">
        <v>39</v>
      </c>
      <c r="K19" s="51">
        <v>0</v>
      </c>
      <c r="L19" s="35">
        <f t="shared" si="0"/>
        <v>0</v>
      </c>
    </row>
    <row r="20" spans="1:12" ht="57" customHeight="1" x14ac:dyDescent="0.25">
      <c r="A20" s="13">
        <v>3.14</v>
      </c>
      <c r="B20" s="6" t="s">
        <v>294</v>
      </c>
      <c r="C20" s="6" t="s">
        <v>295</v>
      </c>
      <c r="D20" s="6"/>
      <c r="E20" s="5"/>
      <c r="F20" s="11"/>
      <c r="G20" s="16">
        <v>2</v>
      </c>
      <c r="H20" s="16"/>
      <c r="I20" s="16"/>
      <c r="J20" s="41"/>
      <c r="K20" s="51">
        <v>0</v>
      </c>
      <c r="L20" s="35">
        <f t="shared" si="0"/>
        <v>0</v>
      </c>
    </row>
    <row r="21" spans="1:12" ht="50.1" customHeight="1" x14ac:dyDescent="0.25">
      <c r="A21" s="13">
        <v>3.15</v>
      </c>
      <c r="B21" s="6" t="s">
        <v>296</v>
      </c>
      <c r="C21" s="6" t="s">
        <v>297</v>
      </c>
      <c r="D21" s="6" t="s">
        <v>298</v>
      </c>
      <c r="E21" s="6" t="s">
        <v>299</v>
      </c>
      <c r="F21" s="44" t="s">
        <v>300</v>
      </c>
      <c r="G21" s="16">
        <v>2</v>
      </c>
      <c r="H21" s="16" t="s">
        <v>284</v>
      </c>
      <c r="I21" s="16" t="s">
        <v>285</v>
      </c>
      <c r="J21" s="41" t="s">
        <v>35</v>
      </c>
      <c r="K21" s="51">
        <v>0</v>
      </c>
      <c r="L21" s="35">
        <f t="shared" si="0"/>
        <v>0</v>
      </c>
    </row>
    <row r="22" spans="1:12" ht="50.1" customHeight="1" x14ac:dyDescent="0.25">
      <c r="A22" s="13">
        <v>3.16</v>
      </c>
      <c r="B22" s="6" t="s">
        <v>301</v>
      </c>
      <c r="C22" s="6" t="s">
        <v>302</v>
      </c>
      <c r="D22" s="6" t="s">
        <v>303</v>
      </c>
      <c r="E22" s="5">
        <v>49</v>
      </c>
      <c r="F22" s="11" t="s">
        <v>304</v>
      </c>
      <c r="G22" s="16">
        <v>2</v>
      </c>
      <c r="H22" s="16" t="s">
        <v>305</v>
      </c>
      <c r="I22" s="16" t="s">
        <v>285</v>
      </c>
      <c r="J22" s="41" t="s">
        <v>35</v>
      </c>
      <c r="K22" s="51">
        <v>0</v>
      </c>
      <c r="L22" s="35">
        <f t="shared" si="0"/>
        <v>0</v>
      </c>
    </row>
    <row r="23" spans="1:12" ht="50.1" customHeight="1" x14ac:dyDescent="0.25">
      <c r="A23" s="13">
        <v>3.17</v>
      </c>
      <c r="B23" s="6" t="s">
        <v>306</v>
      </c>
      <c r="C23" s="6" t="s">
        <v>307</v>
      </c>
      <c r="D23" s="6" t="s">
        <v>308</v>
      </c>
      <c r="E23" s="5"/>
      <c r="F23" s="11" t="s">
        <v>309</v>
      </c>
      <c r="G23" s="16">
        <v>3</v>
      </c>
      <c r="H23" s="45" t="s">
        <v>39</v>
      </c>
      <c r="I23" s="45" t="s">
        <v>39</v>
      </c>
      <c r="J23" s="43" t="s">
        <v>39</v>
      </c>
      <c r="K23" s="51">
        <v>0</v>
      </c>
      <c r="L23" s="35">
        <f t="shared" si="0"/>
        <v>0</v>
      </c>
    </row>
    <row r="24" spans="1:12" ht="50.1" customHeight="1" x14ac:dyDescent="0.25">
      <c r="A24" s="13">
        <v>3.18</v>
      </c>
      <c r="B24" s="6" t="s">
        <v>310</v>
      </c>
      <c r="C24" s="6" t="s">
        <v>311</v>
      </c>
      <c r="D24" s="6" t="s">
        <v>312</v>
      </c>
      <c r="E24" s="5"/>
      <c r="F24" s="49"/>
      <c r="G24" s="16">
        <v>5</v>
      </c>
      <c r="H24" s="16" t="s">
        <v>53</v>
      </c>
      <c r="I24" s="16" t="s">
        <v>263</v>
      </c>
      <c r="J24" s="41" t="s">
        <v>313</v>
      </c>
      <c r="K24" s="51">
        <v>0</v>
      </c>
      <c r="L24" s="35">
        <f t="shared" si="0"/>
        <v>0</v>
      </c>
    </row>
    <row r="25" spans="1:12" ht="49.5" customHeight="1" x14ac:dyDescent="0.25">
      <c r="A25" s="13">
        <v>3.19</v>
      </c>
      <c r="B25" s="6" t="s">
        <v>310</v>
      </c>
      <c r="C25" s="6" t="s">
        <v>314</v>
      </c>
      <c r="D25" s="6" t="s">
        <v>312</v>
      </c>
      <c r="E25" s="5" t="s">
        <v>315</v>
      </c>
      <c r="F25" s="49" t="s">
        <v>316</v>
      </c>
      <c r="G25" s="16">
        <v>3</v>
      </c>
      <c r="H25" s="16" t="s">
        <v>263</v>
      </c>
      <c r="I25" s="16" t="s">
        <v>47</v>
      </c>
      <c r="J25" s="43" t="s">
        <v>39</v>
      </c>
      <c r="K25" s="51">
        <v>0</v>
      </c>
      <c r="L25" s="35">
        <f t="shared" si="0"/>
        <v>0</v>
      </c>
    </row>
    <row r="26" spans="1:12" ht="50.1" customHeight="1" x14ac:dyDescent="0.25">
      <c r="A26" s="13">
        <v>3.2</v>
      </c>
      <c r="B26" s="6" t="s">
        <v>317</v>
      </c>
      <c r="C26" s="6" t="s">
        <v>318</v>
      </c>
      <c r="D26" s="6" t="s">
        <v>319</v>
      </c>
      <c r="E26" s="5">
        <v>41</v>
      </c>
      <c r="F26" s="11">
        <v>11500</v>
      </c>
      <c r="G26" s="16">
        <v>2</v>
      </c>
      <c r="H26" s="16" t="s">
        <v>284</v>
      </c>
      <c r="I26" s="16" t="s">
        <v>71</v>
      </c>
      <c r="J26" s="41" t="s">
        <v>35</v>
      </c>
      <c r="K26" s="51">
        <v>0</v>
      </c>
      <c r="L26" s="35">
        <f t="shared" si="0"/>
        <v>0</v>
      </c>
    </row>
    <row r="27" spans="1:12" ht="50.1" customHeight="1" x14ac:dyDescent="0.25">
      <c r="A27" s="13">
        <v>3.21</v>
      </c>
      <c r="B27" s="6" t="s">
        <v>320</v>
      </c>
      <c r="C27" s="6" t="s">
        <v>321</v>
      </c>
      <c r="D27" s="6" t="s">
        <v>322</v>
      </c>
      <c r="E27" s="5" t="s">
        <v>271</v>
      </c>
      <c r="F27" s="11" t="s">
        <v>323</v>
      </c>
      <c r="G27" s="16">
        <v>2</v>
      </c>
      <c r="H27" s="16" t="s">
        <v>324</v>
      </c>
      <c r="I27" s="16" t="s">
        <v>285</v>
      </c>
      <c r="J27" s="41" t="s">
        <v>313</v>
      </c>
      <c r="K27" s="51">
        <v>0</v>
      </c>
      <c r="L27" s="35">
        <f t="shared" si="0"/>
        <v>0</v>
      </c>
    </row>
    <row r="28" spans="1:12" ht="50.1" customHeight="1" x14ac:dyDescent="0.25">
      <c r="A28" s="13">
        <v>3.22</v>
      </c>
      <c r="B28" s="6" t="s">
        <v>320</v>
      </c>
      <c r="C28" s="6" t="s">
        <v>325</v>
      </c>
      <c r="D28" s="6" t="s">
        <v>275</v>
      </c>
      <c r="E28" s="5"/>
      <c r="F28" s="11"/>
      <c r="G28" s="16">
        <v>2</v>
      </c>
      <c r="H28" s="16" t="s">
        <v>326</v>
      </c>
      <c r="I28" s="16" t="s">
        <v>305</v>
      </c>
      <c r="J28" s="41" t="s">
        <v>313</v>
      </c>
      <c r="K28" s="51">
        <v>0</v>
      </c>
      <c r="L28" s="35">
        <f t="shared" si="0"/>
        <v>0</v>
      </c>
    </row>
    <row r="29" spans="1:12" ht="60" customHeight="1" x14ac:dyDescent="0.25">
      <c r="A29" s="13">
        <v>3.23</v>
      </c>
      <c r="B29" s="6" t="s">
        <v>327</v>
      </c>
      <c r="C29" s="6" t="s">
        <v>328</v>
      </c>
      <c r="D29" s="6"/>
      <c r="E29" s="5"/>
      <c r="F29" s="11"/>
      <c r="G29" s="16">
        <v>2</v>
      </c>
      <c r="H29" s="16"/>
      <c r="I29" s="16"/>
      <c r="J29" s="41"/>
      <c r="K29" s="51">
        <v>0</v>
      </c>
      <c r="L29" s="35">
        <f t="shared" si="0"/>
        <v>0</v>
      </c>
    </row>
    <row r="30" spans="1:12" ht="56.25" customHeight="1" x14ac:dyDescent="0.25">
      <c r="A30" s="13">
        <v>3.24</v>
      </c>
      <c r="B30" s="6" t="s">
        <v>329</v>
      </c>
      <c r="C30" s="6" t="s">
        <v>330</v>
      </c>
      <c r="D30" s="6"/>
      <c r="E30" s="5"/>
      <c r="F30" s="11"/>
      <c r="G30" s="16">
        <v>2</v>
      </c>
      <c r="H30" s="16"/>
      <c r="I30" s="16"/>
      <c r="J30" s="41"/>
      <c r="K30" s="51">
        <v>0</v>
      </c>
      <c r="L30" s="35">
        <f t="shared" si="0"/>
        <v>0</v>
      </c>
    </row>
    <row r="31" spans="1:12" ht="50.1" customHeight="1" x14ac:dyDescent="0.25">
      <c r="A31" s="13">
        <v>3.25</v>
      </c>
      <c r="B31" s="6" t="s">
        <v>331</v>
      </c>
      <c r="C31" s="6" t="s">
        <v>332</v>
      </c>
      <c r="D31" s="6"/>
      <c r="E31" s="5"/>
      <c r="F31" s="11"/>
      <c r="G31" s="16">
        <v>2</v>
      </c>
      <c r="H31" s="16"/>
      <c r="I31" s="16"/>
      <c r="J31" s="41"/>
      <c r="K31" s="51">
        <v>0</v>
      </c>
      <c r="L31" s="35">
        <f t="shared" si="0"/>
        <v>0</v>
      </c>
    </row>
    <row r="34" spans="1:12" ht="26.25" x14ac:dyDescent="0.4">
      <c r="A34" s="91" t="s">
        <v>333</v>
      </c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</row>
    <row r="35" spans="1:12" ht="23.25" x14ac:dyDescent="0.35">
      <c r="A35" s="106" t="s">
        <v>334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</row>
    <row r="36" spans="1:12" x14ac:dyDescent="0.25">
      <c r="A36" s="1"/>
    </row>
    <row r="37" spans="1:12" x14ac:dyDescent="0.25">
      <c r="A37" s="1"/>
      <c r="K37" s="92" t="s">
        <v>15</v>
      </c>
      <c r="L37" s="92"/>
    </row>
    <row r="38" spans="1:12" ht="30" x14ac:dyDescent="0.25">
      <c r="A38" s="2" t="s">
        <v>16</v>
      </c>
      <c r="B38" s="2" t="s">
        <v>17</v>
      </c>
      <c r="C38" s="2" t="s">
        <v>18</v>
      </c>
      <c r="D38" s="2" t="s">
        <v>19</v>
      </c>
      <c r="E38" s="3" t="s">
        <v>20</v>
      </c>
      <c r="F38" s="2" t="s">
        <v>21</v>
      </c>
      <c r="G38" s="39" t="s">
        <v>22</v>
      </c>
      <c r="H38" s="39" t="s">
        <v>23</v>
      </c>
      <c r="I38" s="39" t="s">
        <v>24</v>
      </c>
      <c r="J38" s="39" t="s">
        <v>25</v>
      </c>
      <c r="K38" s="4" t="s">
        <v>26</v>
      </c>
      <c r="L38" s="2" t="s">
        <v>27</v>
      </c>
    </row>
    <row r="39" spans="1:12" ht="50.1" customHeight="1" x14ac:dyDescent="0.25">
      <c r="A39" s="12">
        <v>3.26</v>
      </c>
      <c r="B39" s="6" t="s">
        <v>335</v>
      </c>
      <c r="C39" s="6" t="s">
        <v>336</v>
      </c>
      <c r="D39" s="6" t="s">
        <v>337</v>
      </c>
      <c r="E39" s="7"/>
      <c r="F39" s="8" t="s">
        <v>338</v>
      </c>
      <c r="G39" s="15">
        <v>2</v>
      </c>
      <c r="H39" s="15" t="s">
        <v>339</v>
      </c>
      <c r="I39" s="15" t="s">
        <v>340</v>
      </c>
      <c r="J39" s="41" t="s">
        <v>313</v>
      </c>
      <c r="K39" s="51">
        <v>0</v>
      </c>
      <c r="L39" s="35">
        <f>K39*5</f>
        <v>0</v>
      </c>
    </row>
    <row r="40" spans="1:12" ht="60" customHeight="1" x14ac:dyDescent="0.25">
      <c r="A40" s="12">
        <v>3.27</v>
      </c>
      <c r="B40" s="6" t="s">
        <v>341</v>
      </c>
      <c r="C40" s="6" t="s">
        <v>342</v>
      </c>
      <c r="D40" s="5"/>
      <c r="E40" s="7"/>
      <c r="F40" s="8"/>
      <c r="G40" s="15">
        <v>2</v>
      </c>
      <c r="H40" s="15"/>
      <c r="I40" s="15"/>
      <c r="J40" s="15"/>
      <c r="K40" s="51">
        <v>0</v>
      </c>
      <c r="L40" s="35">
        <f t="shared" ref="L40:L42" si="1">K40*5</f>
        <v>0</v>
      </c>
    </row>
    <row r="41" spans="1:12" ht="60" customHeight="1" x14ac:dyDescent="0.25">
      <c r="A41" s="12">
        <v>3.28</v>
      </c>
      <c r="B41" s="6" t="s">
        <v>343</v>
      </c>
      <c r="C41" s="6" t="s">
        <v>344</v>
      </c>
      <c r="D41" s="6" t="s">
        <v>345</v>
      </c>
      <c r="E41" s="7"/>
      <c r="F41" s="9">
        <v>540909</v>
      </c>
      <c r="G41" s="15">
        <v>2</v>
      </c>
      <c r="H41" s="15" t="s">
        <v>47</v>
      </c>
      <c r="I41" s="15" t="s">
        <v>346</v>
      </c>
      <c r="J41" s="46" t="s">
        <v>39</v>
      </c>
      <c r="K41" s="51">
        <v>0</v>
      </c>
      <c r="L41" s="35">
        <f t="shared" ref="L41" si="2">K41*5</f>
        <v>0</v>
      </c>
    </row>
    <row r="42" spans="1:12" ht="50.1" customHeight="1" x14ac:dyDescent="0.25">
      <c r="A42" s="12">
        <v>3.29</v>
      </c>
      <c r="B42" s="6" t="s">
        <v>343</v>
      </c>
      <c r="C42" s="6" t="s">
        <v>347</v>
      </c>
      <c r="D42" s="6" t="s">
        <v>348</v>
      </c>
      <c r="E42" s="7"/>
      <c r="F42" s="9">
        <v>301763</v>
      </c>
      <c r="G42" s="15">
        <v>2</v>
      </c>
      <c r="H42" s="15" t="s">
        <v>349</v>
      </c>
      <c r="I42" s="15" t="s">
        <v>340</v>
      </c>
      <c r="J42" s="46" t="s">
        <v>39</v>
      </c>
      <c r="K42" s="51">
        <v>0</v>
      </c>
      <c r="L42" s="35">
        <f t="shared" si="1"/>
        <v>0</v>
      </c>
    </row>
    <row r="43" spans="1:12" ht="45" x14ac:dyDescent="0.25">
      <c r="A43" s="13">
        <v>3.3</v>
      </c>
      <c r="B43" s="6" t="s">
        <v>350</v>
      </c>
      <c r="C43" s="6" t="s">
        <v>351</v>
      </c>
      <c r="D43" s="6"/>
      <c r="E43" s="5"/>
      <c r="F43" s="9"/>
      <c r="G43" s="16">
        <v>2</v>
      </c>
      <c r="H43" s="16"/>
      <c r="I43" s="16"/>
      <c r="J43" s="45"/>
      <c r="K43" s="51">
        <v>0</v>
      </c>
      <c r="L43" s="35">
        <f>K43*5</f>
        <v>0</v>
      </c>
    </row>
    <row r="44" spans="1:12" ht="30" customHeight="1" thickBot="1" x14ac:dyDescent="0.3">
      <c r="A44" s="103" t="s">
        <v>352</v>
      </c>
      <c r="B44" s="104"/>
      <c r="C44" s="104"/>
      <c r="D44" s="104"/>
      <c r="E44" s="104"/>
      <c r="F44" s="104"/>
      <c r="G44" s="104"/>
      <c r="H44" s="104"/>
      <c r="I44" s="104"/>
      <c r="J44" s="104"/>
      <c r="K44" s="105"/>
      <c r="L44" s="87">
        <f>SUM(L7:L42)</f>
        <v>0</v>
      </c>
    </row>
  </sheetData>
  <sheetProtection algorithmName="SHA-512" hashValue="9L+RpcwZDu0dI6bkYWU+/cNfnKYIMFZfjLkhdYkEhxIp5IbSu8GvHlL/ZZVi1bc5uMgDl06NmsL2tMddK0tKVg==" saltValue="CdSFcSBiYLV/oUTKsMw7Uw==" spinCount="100000" sheet="1" selectLockedCells="1"/>
  <sortState xmlns:xlrd2="http://schemas.microsoft.com/office/spreadsheetml/2017/richdata2" ref="B7:L31">
    <sortCondition ref="B7:B31"/>
  </sortState>
  <mergeCells count="8">
    <mergeCell ref="A44:K44"/>
    <mergeCell ref="A1:L1"/>
    <mergeCell ref="K5:L5"/>
    <mergeCell ref="A34:L34"/>
    <mergeCell ref="K37:L37"/>
    <mergeCell ref="A2:L2"/>
    <mergeCell ref="A35:L35"/>
    <mergeCell ref="A3:L3"/>
  </mergeCells>
  <pageMargins left="0.7" right="0.7" top="0.75" bottom="0.75" header="0.3" footer="0.3"/>
  <pageSetup scale="52" fitToHeight="0" orientation="portrait" r:id="rId1"/>
  <rowBreaks count="1" manualBreakCount="1">
    <brk id="25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38"/>
  <sheetViews>
    <sheetView view="pageBreakPreview" zoomScale="90" zoomScaleNormal="100" zoomScaleSheetLayoutView="90" workbookViewId="0">
      <selection activeCell="K7" sqref="K7"/>
    </sheetView>
  </sheetViews>
  <sheetFormatPr defaultRowHeight="15" x14ac:dyDescent="0.25"/>
  <cols>
    <col min="1" max="1" width="7.7109375" customWidth="1"/>
    <col min="2" max="6" width="16.42578125" customWidth="1"/>
    <col min="7" max="9" width="7.7109375" customWidth="1"/>
    <col min="10" max="10" width="9.7109375" customWidth="1"/>
    <col min="11" max="11" width="16.42578125" customWidth="1"/>
    <col min="12" max="12" width="26.140625" customWidth="1"/>
  </cols>
  <sheetData>
    <row r="1" spans="1:12" ht="26.25" x14ac:dyDescent="0.4">
      <c r="A1" s="91" t="s">
        <v>353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2" ht="18.75" x14ac:dyDescent="0.3">
      <c r="A2" s="93" t="s">
        <v>354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2" ht="18.75" x14ac:dyDescent="0.3">
      <c r="A3" s="94" t="s">
        <v>355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</row>
    <row r="4" spans="1:12" ht="18.75" x14ac:dyDescent="0.3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x14ac:dyDescent="0.25">
      <c r="A5" s="1"/>
      <c r="K5" s="92" t="s">
        <v>15</v>
      </c>
      <c r="L5" s="92"/>
    </row>
    <row r="6" spans="1:12" ht="30" x14ac:dyDescent="0.25">
      <c r="A6" s="4" t="s">
        <v>16</v>
      </c>
      <c r="B6" s="4" t="s">
        <v>17</v>
      </c>
      <c r="C6" s="4" t="s">
        <v>18</v>
      </c>
      <c r="D6" s="4" t="s">
        <v>19</v>
      </c>
      <c r="E6" s="117" t="s">
        <v>20</v>
      </c>
      <c r="F6" s="4" t="s">
        <v>21</v>
      </c>
      <c r="G6" s="118" t="s">
        <v>22</v>
      </c>
      <c r="H6" s="118" t="s">
        <v>23</v>
      </c>
      <c r="I6" s="118" t="s">
        <v>24</v>
      </c>
      <c r="J6" s="118" t="s">
        <v>25</v>
      </c>
      <c r="K6" s="4" t="s">
        <v>26</v>
      </c>
      <c r="L6" s="4" t="s">
        <v>27</v>
      </c>
    </row>
    <row r="7" spans="1:12" ht="35.1" customHeight="1" x14ac:dyDescent="0.25">
      <c r="A7" s="12">
        <v>4.0999999999999996</v>
      </c>
      <c r="B7" s="6" t="s">
        <v>356</v>
      </c>
      <c r="C7" s="6">
        <v>1</v>
      </c>
      <c r="D7" s="6" t="s">
        <v>357</v>
      </c>
      <c r="E7" s="7" t="s">
        <v>358</v>
      </c>
      <c r="F7" s="8" t="s">
        <v>359</v>
      </c>
      <c r="G7" s="15">
        <v>20</v>
      </c>
      <c r="H7" s="15" t="s">
        <v>53</v>
      </c>
      <c r="I7" s="15" t="s">
        <v>263</v>
      </c>
      <c r="J7" s="40" t="s">
        <v>101</v>
      </c>
      <c r="K7" s="51">
        <v>0</v>
      </c>
      <c r="L7" s="35">
        <f>K7*5</f>
        <v>0</v>
      </c>
    </row>
    <row r="8" spans="1:12" ht="35.1" customHeight="1" x14ac:dyDescent="0.25">
      <c r="A8" s="12">
        <v>4.2</v>
      </c>
      <c r="B8" s="6" t="s">
        <v>360</v>
      </c>
      <c r="C8" s="6">
        <v>10</v>
      </c>
      <c r="D8" s="47" t="s">
        <v>361</v>
      </c>
      <c r="E8" s="7"/>
      <c r="F8" s="8">
        <v>21.98</v>
      </c>
      <c r="G8" s="15">
        <v>5</v>
      </c>
      <c r="H8" s="15" t="s">
        <v>46</v>
      </c>
      <c r="I8" s="15" t="s">
        <v>76</v>
      </c>
      <c r="J8" s="40" t="s">
        <v>101</v>
      </c>
      <c r="K8" s="51">
        <v>0</v>
      </c>
      <c r="L8" s="35">
        <f t="shared" ref="L8:L17" si="0">K8*5</f>
        <v>0</v>
      </c>
    </row>
    <row r="9" spans="1:12" ht="35.1" customHeight="1" x14ac:dyDescent="0.25">
      <c r="A9" s="12">
        <v>4.3</v>
      </c>
      <c r="B9" s="6" t="s">
        <v>362</v>
      </c>
      <c r="C9" s="6">
        <v>11</v>
      </c>
      <c r="D9" s="6" t="s">
        <v>363</v>
      </c>
      <c r="E9" s="7">
        <v>52721237</v>
      </c>
      <c r="F9" s="9">
        <v>10941439</v>
      </c>
      <c r="G9" s="15">
        <v>1</v>
      </c>
      <c r="H9" s="15" t="s">
        <v>364</v>
      </c>
      <c r="I9" s="15" t="s">
        <v>263</v>
      </c>
      <c r="J9" s="40" t="s">
        <v>101</v>
      </c>
      <c r="K9" s="51">
        <v>0</v>
      </c>
      <c r="L9" s="35">
        <f t="shared" si="0"/>
        <v>0</v>
      </c>
    </row>
    <row r="10" spans="1:12" ht="35.1" customHeight="1" x14ac:dyDescent="0.25">
      <c r="A10" s="12">
        <v>4.4000000000000004</v>
      </c>
      <c r="B10" s="6" t="s">
        <v>365</v>
      </c>
      <c r="C10" s="6">
        <v>12</v>
      </c>
      <c r="D10" s="5" t="s">
        <v>217</v>
      </c>
      <c r="E10" s="7"/>
      <c r="F10" s="9"/>
      <c r="G10" s="15">
        <v>1</v>
      </c>
      <c r="H10" s="15"/>
      <c r="I10" s="15"/>
      <c r="J10" s="40"/>
      <c r="K10" s="51">
        <v>0</v>
      </c>
      <c r="L10" s="35">
        <f t="shared" si="0"/>
        <v>0</v>
      </c>
    </row>
    <row r="11" spans="1:12" ht="35.1" customHeight="1" x14ac:dyDescent="0.25">
      <c r="A11" s="12">
        <v>4.5</v>
      </c>
      <c r="B11" s="6" t="s">
        <v>366</v>
      </c>
      <c r="C11" s="6">
        <v>13</v>
      </c>
      <c r="D11" s="6" t="s">
        <v>367</v>
      </c>
      <c r="E11" s="26" t="s">
        <v>368</v>
      </c>
      <c r="F11" s="9" t="s">
        <v>369</v>
      </c>
      <c r="G11" s="15">
        <v>2</v>
      </c>
      <c r="H11" s="15" t="s">
        <v>100</v>
      </c>
      <c r="I11" s="15" t="s">
        <v>71</v>
      </c>
      <c r="J11" s="40" t="s">
        <v>101</v>
      </c>
      <c r="K11" s="51">
        <v>0</v>
      </c>
      <c r="L11" s="35">
        <f t="shared" si="0"/>
        <v>0</v>
      </c>
    </row>
    <row r="12" spans="1:12" ht="35.1" customHeight="1" x14ac:dyDescent="0.25">
      <c r="A12" s="12">
        <v>4.5999999999999996</v>
      </c>
      <c r="B12" s="6" t="s">
        <v>370</v>
      </c>
      <c r="C12" s="6">
        <v>14</v>
      </c>
      <c r="D12" s="6" t="s">
        <v>371</v>
      </c>
      <c r="E12" s="7" t="s">
        <v>372</v>
      </c>
      <c r="F12" s="9" t="s">
        <v>373</v>
      </c>
      <c r="G12" s="15">
        <v>1</v>
      </c>
      <c r="H12" s="15" t="s">
        <v>47</v>
      </c>
      <c r="I12" s="15" t="s">
        <v>71</v>
      </c>
      <c r="J12" s="40" t="s">
        <v>101</v>
      </c>
      <c r="K12" s="51">
        <v>0</v>
      </c>
      <c r="L12" s="35">
        <f t="shared" si="0"/>
        <v>0</v>
      </c>
    </row>
    <row r="13" spans="1:12" ht="35.1" customHeight="1" x14ac:dyDescent="0.25">
      <c r="A13" s="12">
        <v>4.7</v>
      </c>
      <c r="B13" s="6" t="s">
        <v>374</v>
      </c>
      <c r="C13" s="6" t="s">
        <v>375</v>
      </c>
      <c r="D13" s="6" t="s">
        <v>376</v>
      </c>
      <c r="E13" s="7"/>
      <c r="F13" s="9" t="s">
        <v>377</v>
      </c>
      <c r="G13" s="15">
        <v>1</v>
      </c>
      <c r="H13" s="15" t="s">
        <v>33</v>
      </c>
      <c r="I13" s="15" t="s">
        <v>378</v>
      </c>
      <c r="J13" s="40" t="s">
        <v>313</v>
      </c>
      <c r="K13" s="51">
        <v>0</v>
      </c>
      <c r="L13" s="35">
        <f t="shared" si="0"/>
        <v>0</v>
      </c>
    </row>
    <row r="14" spans="1:12" ht="35.1" customHeight="1" x14ac:dyDescent="0.25">
      <c r="A14" s="12">
        <v>4.8</v>
      </c>
      <c r="B14" s="6" t="s">
        <v>374</v>
      </c>
      <c r="C14" s="6" t="s">
        <v>379</v>
      </c>
      <c r="D14" s="6" t="s">
        <v>380</v>
      </c>
      <c r="E14" s="10"/>
      <c r="F14" s="9"/>
      <c r="G14" s="15">
        <v>2</v>
      </c>
      <c r="H14" s="15" t="s">
        <v>33</v>
      </c>
      <c r="I14" s="15" t="s">
        <v>378</v>
      </c>
      <c r="J14" s="40" t="s">
        <v>313</v>
      </c>
      <c r="K14" s="51">
        <v>0</v>
      </c>
      <c r="L14" s="35">
        <f t="shared" si="0"/>
        <v>0</v>
      </c>
    </row>
    <row r="15" spans="1:12" ht="47.25" customHeight="1" x14ac:dyDescent="0.25">
      <c r="A15" s="12">
        <v>4.9000000000000004</v>
      </c>
      <c r="B15" s="6" t="s">
        <v>381</v>
      </c>
      <c r="C15" s="6" t="s">
        <v>382</v>
      </c>
      <c r="D15" s="6" t="s">
        <v>383</v>
      </c>
      <c r="E15" s="10" t="s">
        <v>384</v>
      </c>
      <c r="F15" s="9"/>
      <c r="G15" s="15">
        <v>7.5</v>
      </c>
      <c r="H15" s="46" t="s">
        <v>39</v>
      </c>
      <c r="I15" s="46" t="s">
        <v>39</v>
      </c>
      <c r="J15" s="42" t="s">
        <v>39</v>
      </c>
      <c r="K15" s="51">
        <v>0</v>
      </c>
      <c r="L15" s="35">
        <f>K15*5</f>
        <v>0</v>
      </c>
    </row>
    <row r="16" spans="1:12" ht="44.25" customHeight="1" x14ac:dyDescent="0.25">
      <c r="A16" s="13">
        <v>4.0999999999999996</v>
      </c>
      <c r="B16" s="6" t="s">
        <v>381</v>
      </c>
      <c r="C16" s="6" t="s">
        <v>385</v>
      </c>
      <c r="D16" s="6" t="s">
        <v>386</v>
      </c>
      <c r="E16" s="10">
        <v>20100</v>
      </c>
      <c r="F16" s="9">
        <v>202056</v>
      </c>
      <c r="G16" s="15">
        <v>3</v>
      </c>
      <c r="H16" s="46" t="s">
        <v>39</v>
      </c>
      <c r="I16" s="46" t="s">
        <v>39</v>
      </c>
      <c r="J16" s="42" t="s">
        <v>39</v>
      </c>
      <c r="K16" s="51">
        <v>0</v>
      </c>
      <c r="L16" s="35">
        <f>K16*5</f>
        <v>0</v>
      </c>
    </row>
    <row r="17" spans="1:12" ht="42" customHeight="1" x14ac:dyDescent="0.25">
      <c r="A17" s="13">
        <v>4.1100000000000003</v>
      </c>
      <c r="B17" s="6" t="s">
        <v>387</v>
      </c>
      <c r="C17" s="6"/>
      <c r="D17" s="6" t="s">
        <v>388</v>
      </c>
      <c r="E17" s="10" t="s">
        <v>389</v>
      </c>
      <c r="F17" s="9" t="s">
        <v>390</v>
      </c>
      <c r="G17" s="15">
        <v>3</v>
      </c>
      <c r="H17" s="46" t="s">
        <v>39</v>
      </c>
      <c r="I17" s="46" t="s">
        <v>39</v>
      </c>
      <c r="J17" s="42" t="s">
        <v>39</v>
      </c>
      <c r="K17" s="51">
        <v>0</v>
      </c>
      <c r="L17" s="35">
        <f t="shared" si="0"/>
        <v>0</v>
      </c>
    </row>
    <row r="21" spans="1:12" ht="26.25" x14ac:dyDescent="0.4">
      <c r="A21" s="91" t="s">
        <v>391</v>
      </c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</row>
    <row r="22" spans="1:12" ht="18.75" x14ac:dyDescent="0.3">
      <c r="A22" s="93" t="s">
        <v>392</v>
      </c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</row>
    <row r="23" spans="1:12" ht="18.75" x14ac:dyDescent="0.3">
      <c r="A23" s="94" t="s">
        <v>355</v>
      </c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</row>
    <row r="24" spans="1:12" ht="18.75" x14ac:dyDescent="0.3">
      <c r="A24" s="88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</row>
    <row r="25" spans="1:12" x14ac:dyDescent="0.25">
      <c r="A25" s="1"/>
    </row>
    <row r="26" spans="1:12" x14ac:dyDescent="0.25">
      <c r="A26" s="1"/>
      <c r="K26" s="92" t="s">
        <v>15</v>
      </c>
      <c r="L26" s="92"/>
    </row>
    <row r="27" spans="1:12" ht="30" x14ac:dyDescent="0.25">
      <c r="A27" s="2" t="s">
        <v>16</v>
      </c>
      <c r="B27" s="2" t="s">
        <v>17</v>
      </c>
      <c r="C27" s="2" t="s">
        <v>18</v>
      </c>
      <c r="D27" s="2" t="s">
        <v>19</v>
      </c>
      <c r="E27" s="3" t="s">
        <v>20</v>
      </c>
      <c r="F27" s="2" t="s">
        <v>21</v>
      </c>
      <c r="G27" s="39" t="s">
        <v>22</v>
      </c>
      <c r="H27" s="39" t="s">
        <v>23</v>
      </c>
      <c r="I27" s="39" t="s">
        <v>24</v>
      </c>
      <c r="J27" s="39" t="s">
        <v>25</v>
      </c>
      <c r="K27" s="4" t="s">
        <v>26</v>
      </c>
      <c r="L27" s="2" t="s">
        <v>27</v>
      </c>
    </row>
    <row r="28" spans="1:12" ht="35.1" customHeight="1" x14ac:dyDescent="0.25">
      <c r="A28" s="13">
        <v>4.12</v>
      </c>
      <c r="B28" s="6" t="s">
        <v>393</v>
      </c>
      <c r="C28" s="6">
        <v>2</v>
      </c>
      <c r="D28" s="6" t="s">
        <v>255</v>
      </c>
      <c r="E28" s="7"/>
      <c r="F28" s="8">
        <v>2202397</v>
      </c>
      <c r="G28" s="15">
        <v>2</v>
      </c>
      <c r="H28" s="15" t="s">
        <v>53</v>
      </c>
      <c r="I28" s="15" t="s">
        <v>76</v>
      </c>
      <c r="J28" s="40" t="s">
        <v>101</v>
      </c>
      <c r="K28" s="51">
        <v>0</v>
      </c>
      <c r="L28" s="35">
        <f>K28*5</f>
        <v>0</v>
      </c>
    </row>
    <row r="29" spans="1:12" ht="48" customHeight="1" x14ac:dyDescent="0.25">
      <c r="A29" s="13">
        <v>4.13</v>
      </c>
      <c r="B29" s="6" t="s">
        <v>394</v>
      </c>
      <c r="C29" s="6">
        <v>3</v>
      </c>
      <c r="D29" s="6" t="s">
        <v>395</v>
      </c>
      <c r="E29" s="7" t="s">
        <v>396</v>
      </c>
      <c r="F29" s="8" t="s">
        <v>397</v>
      </c>
      <c r="G29" s="15">
        <v>2</v>
      </c>
      <c r="H29" s="15" t="s">
        <v>112</v>
      </c>
      <c r="I29" s="15" t="s">
        <v>398</v>
      </c>
      <c r="J29" s="40" t="s">
        <v>313</v>
      </c>
      <c r="K29" s="51">
        <v>0</v>
      </c>
      <c r="L29" s="35">
        <f t="shared" ref="L29:L33" si="1">K29*5</f>
        <v>0</v>
      </c>
    </row>
    <row r="30" spans="1:12" ht="35.1" customHeight="1" x14ac:dyDescent="0.25">
      <c r="A30" s="13">
        <v>4.1399999999999997</v>
      </c>
      <c r="B30" s="6" t="s">
        <v>394</v>
      </c>
      <c r="C30" s="6">
        <v>4</v>
      </c>
      <c r="D30" s="6" t="s">
        <v>255</v>
      </c>
      <c r="E30" s="7" t="s">
        <v>399</v>
      </c>
      <c r="F30" s="8" t="s">
        <v>400</v>
      </c>
      <c r="G30" s="15">
        <v>8</v>
      </c>
      <c r="H30" s="15" t="s">
        <v>100</v>
      </c>
      <c r="I30" s="15" t="s">
        <v>364</v>
      </c>
      <c r="J30" s="40" t="s">
        <v>101</v>
      </c>
      <c r="K30" s="51">
        <v>0</v>
      </c>
      <c r="L30" s="35">
        <f t="shared" si="1"/>
        <v>0</v>
      </c>
    </row>
    <row r="31" spans="1:12" ht="47.25" customHeight="1" x14ac:dyDescent="0.25">
      <c r="A31" s="13">
        <v>4.1500000000000004</v>
      </c>
      <c r="B31" s="6" t="s">
        <v>394</v>
      </c>
      <c r="C31" s="6">
        <v>5</v>
      </c>
      <c r="D31" s="6" t="s">
        <v>401</v>
      </c>
      <c r="E31" s="7"/>
      <c r="F31" s="8"/>
      <c r="G31" s="15">
        <v>0.5</v>
      </c>
      <c r="H31" s="15" t="s">
        <v>71</v>
      </c>
      <c r="I31" s="15" t="s">
        <v>76</v>
      </c>
      <c r="J31" s="40" t="s">
        <v>35</v>
      </c>
      <c r="K31" s="51">
        <v>0</v>
      </c>
      <c r="L31" s="35">
        <f t="shared" si="1"/>
        <v>0</v>
      </c>
    </row>
    <row r="32" spans="1:12" ht="48" customHeight="1" x14ac:dyDescent="0.25">
      <c r="A32" s="13">
        <v>4.16</v>
      </c>
      <c r="B32" s="6" t="s">
        <v>394</v>
      </c>
      <c r="C32" s="6">
        <v>6</v>
      </c>
      <c r="D32" s="6" t="s">
        <v>401</v>
      </c>
      <c r="E32" s="7"/>
      <c r="F32" s="8"/>
      <c r="G32" s="15">
        <v>0.5</v>
      </c>
      <c r="H32" s="15" t="s">
        <v>71</v>
      </c>
      <c r="I32" s="15" t="s">
        <v>76</v>
      </c>
      <c r="J32" s="40" t="s">
        <v>35</v>
      </c>
      <c r="K32" s="51">
        <v>0</v>
      </c>
      <c r="L32" s="35">
        <f t="shared" si="1"/>
        <v>0</v>
      </c>
    </row>
    <row r="33" spans="1:12" ht="35.1" customHeight="1" x14ac:dyDescent="0.25">
      <c r="A33" s="13">
        <v>4.17</v>
      </c>
      <c r="B33" s="6" t="s">
        <v>402</v>
      </c>
      <c r="C33" s="6">
        <v>7</v>
      </c>
      <c r="D33" s="6" t="s">
        <v>403</v>
      </c>
      <c r="E33" s="7">
        <v>11690047</v>
      </c>
      <c r="F33" s="8">
        <v>280331</v>
      </c>
      <c r="G33" s="15">
        <v>2</v>
      </c>
      <c r="H33" s="15" t="s">
        <v>76</v>
      </c>
      <c r="I33" s="15" t="s">
        <v>259</v>
      </c>
      <c r="J33" s="40" t="s">
        <v>101</v>
      </c>
      <c r="K33" s="51">
        <v>0</v>
      </c>
      <c r="L33" s="35">
        <f t="shared" si="1"/>
        <v>0</v>
      </c>
    </row>
    <row r="34" spans="1:12" ht="35.1" customHeight="1" x14ac:dyDescent="0.25">
      <c r="A34" s="13">
        <v>4.18</v>
      </c>
      <c r="B34" s="6" t="s">
        <v>394</v>
      </c>
      <c r="C34" s="6">
        <v>8</v>
      </c>
      <c r="D34" s="6" t="s">
        <v>404</v>
      </c>
      <c r="E34" s="10" t="s">
        <v>405</v>
      </c>
      <c r="F34" s="8" t="s">
        <v>406</v>
      </c>
      <c r="G34" s="15">
        <v>8</v>
      </c>
      <c r="H34" s="15" t="s">
        <v>100</v>
      </c>
      <c r="I34" s="15" t="s">
        <v>407</v>
      </c>
      <c r="J34" s="40" t="s">
        <v>101</v>
      </c>
      <c r="K34" s="51">
        <v>0</v>
      </c>
      <c r="L34" s="35">
        <f t="shared" ref="L34:L35" si="2">K34*5</f>
        <v>0</v>
      </c>
    </row>
    <row r="35" spans="1:12" ht="35.1" customHeight="1" x14ac:dyDescent="0.25">
      <c r="A35" s="13">
        <v>4.1900000000000004</v>
      </c>
      <c r="B35" s="6" t="s">
        <v>394</v>
      </c>
      <c r="C35" s="6">
        <v>9</v>
      </c>
      <c r="D35" s="6" t="s">
        <v>408</v>
      </c>
      <c r="E35" s="7" t="s">
        <v>409</v>
      </c>
      <c r="F35" s="9" t="s">
        <v>410</v>
      </c>
      <c r="G35" s="15">
        <v>5</v>
      </c>
      <c r="H35" s="15" t="s">
        <v>100</v>
      </c>
      <c r="I35" s="15" t="s">
        <v>53</v>
      </c>
      <c r="J35" s="40" t="s">
        <v>313</v>
      </c>
      <c r="K35" s="51">
        <v>0</v>
      </c>
      <c r="L35" s="35">
        <f t="shared" si="2"/>
        <v>0</v>
      </c>
    </row>
    <row r="37" spans="1:12" ht="15.75" thickBot="1" x14ac:dyDescent="0.3"/>
    <row r="38" spans="1:12" ht="30" customHeight="1" thickBot="1" x14ac:dyDescent="0.3">
      <c r="A38" s="95" t="s">
        <v>411</v>
      </c>
      <c r="B38" s="96"/>
      <c r="C38" s="96"/>
      <c r="D38" s="96"/>
      <c r="E38" s="96"/>
      <c r="F38" s="96"/>
      <c r="G38" s="96"/>
      <c r="H38" s="96"/>
      <c r="I38" s="96"/>
      <c r="J38" s="96"/>
      <c r="K38" s="97"/>
      <c r="L38" s="33">
        <f>SUM(L7:L35)</f>
        <v>0</v>
      </c>
    </row>
  </sheetData>
  <sheetProtection algorithmName="SHA-512" hashValue="5TObw7vS0ArmR7+PTLiq2MAsNeZ8hZ2WeQWYTflBArnXGOg3G2AjlwMqgR3+GUlBg9qZfnFOGPKyVdgpTWArRw==" saltValue="2MX/eTm4KQ2QqAQutH3Vvw==" spinCount="100000" sheet="1" selectLockedCells="1"/>
  <sortState xmlns:xlrd2="http://schemas.microsoft.com/office/spreadsheetml/2017/richdata2" ref="B15:I16">
    <sortCondition ref="C15:C16"/>
  </sortState>
  <mergeCells count="9">
    <mergeCell ref="A38:K38"/>
    <mergeCell ref="A1:L1"/>
    <mergeCell ref="K5:L5"/>
    <mergeCell ref="A21:L21"/>
    <mergeCell ref="K26:L26"/>
    <mergeCell ref="A2:L2"/>
    <mergeCell ref="A22:L22"/>
    <mergeCell ref="A3:L3"/>
    <mergeCell ref="A23:L23"/>
  </mergeCells>
  <pageMargins left="0.7" right="0.7" top="0.75" bottom="0.75" header="0.3" footer="0.3"/>
  <pageSetup scale="54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23"/>
  <sheetViews>
    <sheetView view="pageBreakPreview" zoomScale="90" zoomScaleNormal="100" zoomScaleSheetLayoutView="90" workbookViewId="0">
      <selection activeCell="K7" sqref="K7"/>
    </sheetView>
  </sheetViews>
  <sheetFormatPr defaultRowHeight="15" x14ac:dyDescent="0.25"/>
  <cols>
    <col min="1" max="1" width="7.7109375" customWidth="1"/>
    <col min="2" max="2" width="22" customWidth="1"/>
    <col min="3" max="4" width="16.42578125" customWidth="1"/>
    <col min="5" max="5" width="20" customWidth="1"/>
    <col min="6" max="6" width="16.42578125" customWidth="1"/>
    <col min="7" max="9" width="7.7109375" customWidth="1"/>
    <col min="10" max="10" width="8.7109375" customWidth="1"/>
    <col min="11" max="11" width="16.42578125" customWidth="1"/>
    <col min="12" max="12" width="22.5703125" customWidth="1"/>
  </cols>
  <sheetData>
    <row r="1" spans="1:12" ht="26.25" x14ac:dyDescent="0.4">
      <c r="A1" s="91" t="s">
        <v>412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2" ht="18.75" x14ac:dyDescent="0.3">
      <c r="A2" s="93" t="s">
        <v>413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2" ht="18.75" x14ac:dyDescent="0.3">
      <c r="A3" s="94" t="s">
        <v>414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</row>
    <row r="4" spans="1:12" ht="18.75" x14ac:dyDescent="0.3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x14ac:dyDescent="0.25">
      <c r="A5" s="1"/>
      <c r="K5" s="92" t="s">
        <v>15</v>
      </c>
      <c r="L5" s="92"/>
    </row>
    <row r="6" spans="1:12" ht="30" x14ac:dyDescent="0.25">
      <c r="A6" s="4" t="s">
        <v>16</v>
      </c>
      <c r="B6" s="4" t="s">
        <v>17</v>
      </c>
      <c r="C6" s="4" t="s">
        <v>18</v>
      </c>
      <c r="D6" s="4" t="s">
        <v>19</v>
      </c>
      <c r="E6" s="117" t="s">
        <v>20</v>
      </c>
      <c r="F6" s="4" t="s">
        <v>21</v>
      </c>
      <c r="G6" s="118" t="s">
        <v>22</v>
      </c>
      <c r="H6" s="118" t="s">
        <v>23</v>
      </c>
      <c r="I6" s="118" t="s">
        <v>24</v>
      </c>
      <c r="J6" s="118" t="s">
        <v>25</v>
      </c>
      <c r="K6" s="4" t="s">
        <v>26</v>
      </c>
      <c r="L6" s="4" t="s">
        <v>27</v>
      </c>
    </row>
    <row r="7" spans="1:12" ht="30" customHeight="1" x14ac:dyDescent="0.25">
      <c r="A7" s="12">
        <v>5.0999999999999996</v>
      </c>
      <c r="B7" s="6" t="s">
        <v>415</v>
      </c>
      <c r="C7" s="6" t="s">
        <v>416</v>
      </c>
      <c r="D7" s="5" t="s">
        <v>417</v>
      </c>
      <c r="E7" s="10" t="s">
        <v>418</v>
      </c>
      <c r="F7" s="8" t="s">
        <v>419</v>
      </c>
      <c r="G7" s="15">
        <v>5</v>
      </c>
      <c r="H7" s="15"/>
      <c r="I7" s="15"/>
      <c r="J7" s="15"/>
      <c r="K7" s="51">
        <v>0</v>
      </c>
      <c r="L7" s="35">
        <f>K7*5</f>
        <v>0</v>
      </c>
    </row>
    <row r="8" spans="1:12" ht="30" customHeight="1" x14ac:dyDescent="0.25">
      <c r="A8" s="12">
        <v>5.2</v>
      </c>
      <c r="B8" s="6" t="s">
        <v>420</v>
      </c>
      <c r="C8" s="6" t="s">
        <v>416</v>
      </c>
      <c r="D8" s="5" t="s">
        <v>228</v>
      </c>
      <c r="E8" s="7"/>
      <c r="F8" s="8"/>
      <c r="G8" s="15">
        <v>5</v>
      </c>
      <c r="H8" s="15"/>
      <c r="I8" s="15"/>
      <c r="J8" s="15"/>
      <c r="K8" s="51">
        <v>0</v>
      </c>
      <c r="L8" s="35">
        <f t="shared" ref="L8:L19" si="0">K8*5</f>
        <v>0</v>
      </c>
    </row>
    <row r="9" spans="1:12" ht="30" customHeight="1" x14ac:dyDescent="0.25">
      <c r="A9" s="12">
        <v>5.3</v>
      </c>
      <c r="B9" s="6" t="s">
        <v>421</v>
      </c>
      <c r="C9" s="6" t="s">
        <v>416</v>
      </c>
      <c r="D9" s="5" t="s">
        <v>422</v>
      </c>
      <c r="E9" s="7" t="s">
        <v>423</v>
      </c>
      <c r="F9" s="9" t="s">
        <v>424</v>
      </c>
      <c r="G9" s="15">
        <v>2</v>
      </c>
      <c r="H9" s="15"/>
      <c r="I9" s="15"/>
      <c r="J9" s="15"/>
      <c r="K9" s="51">
        <v>0</v>
      </c>
      <c r="L9" s="35">
        <f t="shared" si="0"/>
        <v>0</v>
      </c>
    </row>
    <row r="10" spans="1:12" ht="30" customHeight="1" x14ac:dyDescent="0.25">
      <c r="A10" s="12">
        <v>5.4</v>
      </c>
      <c r="B10" s="6" t="s">
        <v>421</v>
      </c>
      <c r="C10" s="6" t="s">
        <v>416</v>
      </c>
      <c r="D10" s="5" t="s">
        <v>425</v>
      </c>
      <c r="E10" s="7" t="s">
        <v>426</v>
      </c>
      <c r="F10" s="9" t="s">
        <v>427</v>
      </c>
      <c r="G10" s="15">
        <v>2</v>
      </c>
      <c r="H10" s="15"/>
      <c r="I10" s="15"/>
      <c r="J10" s="15"/>
      <c r="K10" s="51">
        <v>0</v>
      </c>
      <c r="L10" s="35">
        <f t="shared" si="0"/>
        <v>0</v>
      </c>
    </row>
    <row r="11" spans="1:12" ht="30" customHeight="1" x14ac:dyDescent="0.25">
      <c r="A11" s="12">
        <v>5.5</v>
      </c>
      <c r="B11" s="6" t="s">
        <v>428</v>
      </c>
      <c r="C11" s="6" t="s">
        <v>416</v>
      </c>
      <c r="D11" s="5" t="s">
        <v>429</v>
      </c>
      <c r="E11" s="26" t="s">
        <v>368</v>
      </c>
      <c r="F11" s="9"/>
      <c r="G11" s="15">
        <v>5</v>
      </c>
      <c r="H11" s="15"/>
      <c r="I11" s="15"/>
      <c r="J11" s="15"/>
      <c r="K11" s="51">
        <v>0</v>
      </c>
      <c r="L11" s="35">
        <f t="shared" si="0"/>
        <v>0</v>
      </c>
    </row>
    <row r="12" spans="1:12" ht="30" customHeight="1" x14ac:dyDescent="0.25">
      <c r="A12" s="12">
        <v>5.6</v>
      </c>
      <c r="B12" s="6" t="s">
        <v>428</v>
      </c>
      <c r="C12" s="6" t="s">
        <v>416</v>
      </c>
      <c r="D12" s="5" t="s">
        <v>422</v>
      </c>
      <c r="E12" s="7" t="s">
        <v>430</v>
      </c>
      <c r="F12" s="9" t="s">
        <v>431</v>
      </c>
      <c r="G12" s="15">
        <v>2</v>
      </c>
      <c r="H12" s="15"/>
      <c r="I12" s="15"/>
      <c r="J12" s="15"/>
      <c r="K12" s="51">
        <v>0</v>
      </c>
      <c r="L12" s="35">
        <f t="shared" si="0"/>
        <v>0</v>
      </c>
    </row>
    <row r="13" spans="1:12" ht="30" customHeight="1" x14ac:dyDescent="0.25">
      <c r="A13" s="12">
        <v>5.7</v>
      </c>
      <c r="B13" s="6" t="s">
        <v>432</v>
      </c>
      <c r="C13" s="6" t="s">
        <v>416</v>
      </c>
      <c r="D13" s="5" t="s">
        <v>433</v>
      </c>
      <c r="E13" s="7">
        <v>512062</v>
      </c>
      <c r="F13" s="9" t="s">
        <v>434</v>
      </c>
      <c r="G13" s="15">
        <v>2</v>
      </c>
      <c r="H13" s="15"/>
      <c r="I13" s="15"/>
      <c r="J13" s="15"/>
      <c r="K13" s="51">
        <v>0</v>
      </c>
      <c r="L13" s="35">
        <f t="shared" si="0"/>
        <v>0</v>
      </c>
    </row>
    <row r="14" spans="1:12" ht="30" customHeight="1" x14ac:dyDescent="0.25">
      <c r="A14" s="12">
        <v>5.8</v>
      </c>
      <c r="B14" s="6" t="s">
        <v>435</v>
      </c>
      <c r="C14" s="6" t="s">
        <v>416</v>
      </c>
      <c r="D14" s="6" t="s">
        <v>429</v>
      </c>
      <c r="E14" s="10"/>
      <c r="F14" s="9">
        <v>6682</v>
      </c>
      <c r="G14" s="15">
        <v>5</v>
      </c>
      <c r="H14" s="15"/>
      <c r="I14" s="15"/>
      <c r="J14" s="15"/>
      <c r="K14" s="51">
        <v>0</v>
      </c>
      <c r="L14" s="35">
        <f t="shared" si="0"/>
        <v>0</v>
      </c>
    </row>
    <row r="15" spans="1:12" ht="30" customHeight="1" x14ac:dyDescent="0.25">
      <c r="A15" s="12">
        <v>5.9</v>
      </c>
      <c r="B15" s="6" t="s">
        <v>435</v>
      </c>
      <c r="C15" s="6" t="s">
        <v>416</v>
      </c>
      <c r="D15" s="6" t="s">
        <v>422</v>
      </c>
      <c r="E15" s="10"/>
      <c r="F15" s="9"/>
      <c r="G15" s="15">
        <v>2</v>
      </c>
      <c r="H15" s="15"/>
      <c r="I15" s="15"/>
      <c r="J15" s="15"/>
      <c r="K15" s="51">
        <v>0</v>
      </c>
      <c r="L15" s="35">
        <f t="shared" si="0"/>
        <v>0</v>
      </c>
    </row>
    <row r="16" spans="1:12" ht="30" customHeight="1" x14ac:dyDescent="0.25">
      <c r="A16" s="13">
        <v>5.0999999999999996</v>
      </c>
      <c r="B16" s="6" t="s">
        <v>436</v>
      </c>
      <c r="C16" s="6" t="s">
        <v>416</v>
      </c>
      <c r="D16" s="6" t="s">
        <v>429</v>
      </c>
      <c r="E16" s="27" t="s">
        <v>368</v>
      </c>
      <c r="F16" s="28" t="s">
        <v>437</v>
      </c>
      <c r="G16" s="15">
        <v>5</v>
      </c>
      <c r="H16" s="15"/>
      <c r="I16" s="15"/>
      <c r="J16" s="15"/>
      <c r="K16" s="51">
        <v>0</v>
      </c>
      <c r="L16" s="35">
        <f t="shared" si="0"/>
        <v>0</v>
      </c>
    </row>
    <row r="17" spans="1:12" ht="30" customHeight="1" x14ac:dyDescent="0.25">
      <c r="A17" s="13">
        <v>5.1100000000000003</v>
      </c>
      <c r="B17" s="6" t="s">
        <v>436</v>
      </c>
      <c r="C17" s="6" t="s">
        <v>416</v>
      </c>
      <c r="D17" s="6" t="s">
        <v>438</v>
      </c>
      <c r="E17" s="10" t="s">
        <v>439</v>
      </c>
      <c r="F17" s="6" t="s">
        <v>440</v>
      </c>
      <c r="G17" s="15">
        <v>4</v>
      </c>
      <c r="H17" s="15"/>
      <c r="I17" s="15"/>
      <c r="J17" s="15"/>
      <c r="K17" s="51">
        <v>0</v>
      </c>
      <c r="L17" s="35">
        <f t="shared" si="0"/>
        <v>0</v>
      </c>
    </row>
    <row r="18" spans="1:12" ht="30" customHeight="1" x14ac:dyDescent="0.25">
      <c r="A18" s="13">
        <v>5.12</v>
      </c>
      <c r="B18" s="6" t="s">
        <v>441</v>
      </c>
      <c r="C18" s="6" t="s">
        <v>416</v>
      </c>
      <c r="D18" s="6" t="s">
        <v>442</v>
      </c>
      <c r="E18" s="5"/>
      <c r="F18" s="11"/>
      <c r="G18" s="16">
        <v>3</v>
      </c>
      <c r="H18" s="16"/>
      <c r="I18" s="16"/>
      <c r="J18" s="16"/>
      <c r="K18" s="51">
        <v>0</v>
      </c>
      <c r="L18" s="35">
        <f t="shared" si="0"/>
        <v>0</v>
      </c>
    </row>
    <row r="19" spans="1:12" ht="30" customHeight="1" x14ac:dyDescent="0.25">
      <c r="A19" s="13">
        <v>5.13</v>
      </c>
      <c r="B19" s="6" t="s">
        <v>443</v>
      </c>
      <c r="C19" s="6" t="s">
        <v>416</v>
      </c>
      <c r="D19" s="6" t="s">
        <v>429</v>
      </c>
      <c r="E19" s="14" t="s">
        <v>368</v>
      </c>
      <c r="F19" s="5"/>
      <c r="G19" s="16">
        <v>5</v>
      </c>
      <c r="H19" s="16"/>
      <c r="I19" s="16"/>
      <c r="J19" s="16"/>
      <c r="K19" s="51">
        <v>0</v>
      </c>
      <c r="L19" s="35">
        <f t="shared" si="0"/>
        <v>0</v>
      </c>
    </row>
    <row r="20" spans="1:12" ht="35.1" customHeight="1" x14ac:dyDescent="0.25">
      <c r="A20" s="13">
        <v>5.14</v>
      </c>
      <c r="B20" s="6" t="s">
        <v>444</v>
      </c>
      <c r="C20" s="6" t="s">
        <v>416</v>
      </c>
      <c r="D20" s="6" t="s">
        <v>445</v>
      </c>
      <c r="E20" s="5"/>
      <c r="F20" s="5"/>
      <c r="G20" s="16">
        <v>2</v>
      </c>
      <c r="H20" s="16"/>
      <c r="I20" s="16"/>
      <c r="J20" s="16"/>
      <c r="K20" s="51">
        <v>0</v>
      </c>
      <c r="L20" s="35">
        <f t="shared" ref="L20:L22" si="1">K20*5</f>
        <v>0</v>
      </c>
    </row>
    <row r="21" spans="1:12" ht="35.1" customHeight="1" x14ac:dyDescent="0.25">
      <c r="A21" s="13">
        <v>5.15</v>
      </c>
      <c r="B21" s="6" t="s">
        <v>444</v>
      </c>
      <c r="C21" s="6" t="s">
        <v>416</v>
      </c>
      <c r="D21" s="6" t="s">
        <v>376</v>
      </c>
      <c r="E21" s="5"/>
      <c r="F21" s="5"/>
      <c r="G21" s="16">
        <v>2</v>
      </c>
      <c r="H21" s="16"/>
      <c r="I21" s="16"/>
      <c r="J21" s="16"/>
      <c r="K21" s="51">
        <v>0</v>
      </c>
      <c r="L21" s="35">
        <f t="shared" si="1"/>
        <v>0</v>
      </c>
    </row>
    <row r="22" spans="1:12" ht="48.75" customHeight="1" thickBot="1" x14ac:dyDescent="0.3">
      <c r="A22" s="17">
        <v>5.16</v>
      </c>
      <c r="B22" s="6" t="s">
        <v>446</v>
      </c>
      <c r="C22" s="18" t="s">
        <v>416</v>
      </c>
      <c r="D22" s="18" t="s">
        <v>447</v>
      </c>
      <c r="E22" s="19">
        <v>3237581</v>
      </c>
      <c r="F22" s="19">
        <v>532079112</v>
      </c>
      <c r="G22" s="20">
        <v>3</v>
      </c>
      <c r="H22" s="20" t="s">
        <v>250</v>
      </c>
      <c r="I22" s="20" t="s">
        <v>76</v>
      </c>
      <c r="J22" s="40" t="s">
        <v>313</v>
      </c>
      <c r="K22" s="51">
        <v>0</v>
      </c>
      <c r="L22" s="36">
        <f t="shared" si="1"/>
        <v>0</v>
      </c>
    </row>
    <row r="23" spans="1:12" ht="30" customHeight="1" thickBot="1" x14ac:dyDescent="0.3">
      <c r="A23" s="95" t="s">
        <v>448</v>
      </c>
      <c r="B23" s="96"/>
      <c r="C23" s="96"/>
      <c r="D23" s="96"/>
      <c r="E23" s="96"/>
      <c r="F23" s="96"/>
      <c r="G23" s="96"/>
      <c r="H23" s="96"/>
      <c r="I23" s="96"/>
      <c r="J23" s="96"/>
      <c r="K23" s="97"/>
      <c r="L23" s="33">
        <f>SUM(L7:L22)</f>
        <v>0</v>
      </c>
    </row>
  </sheetData>
  <sheetProtection algorithmName="SHA-512" hashValue="ejfh5OC0uLHq5raUbqYnCQ/Qa1pQCXSvvgpjL/BhuCGafTXiIOYS+99JIAWDAAoBMyl0tp+LdVjuBHkU6Qeaqw==" saltValue="aKXNf8tm+YcwvYyNOs8Whw==" spinCount="100000" sheet="1" selectLockedCells="1"/>
  <mergeCells count="5">
    <mergeCell ref="A1:L1"/>
    <mergeCell ref="K5:L5"/>
    <mergeCell ref="A2:L2"/>
    <mergeCell ref="A3:L3"/>
    <mergeCell ref="A23:K23"/>
  </mergeCells>
  <pageMargins left="0.7" right="0.7" top="0.75" bottom="0.75" header="0.3" footer="0.3"/>
  <pageSetup scale="5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19"/>
  <sheetViews>
    <sheetView view="pageBreakPreview" zoomScale="90" zoomScaleNormal="100" zoomScaleSheetLayoutView="90" workbookViewId="0">
      <selection activeCell="H7" sqref="H7"/>
    </sheetView>
  </sheetViews>
  <sheetFormatPr defaultRowHeight="15" x14ac:dyDescent="0.25"/>
  <cols>
    <col min="1" max="1" width="7.7109375" customWidth="1"/>
    <col min="2" max="6" width="16.42578125" customWidth="1"/>
    <col min="7" max="7" width="10.42578125" customWidth="1"/>
    <col min="8" max="9" width="16.42578125" customWidth="1"/>
  </cols>
  <sheetData>
    <row r="1" spans="1:9" ht="26.25" x14ac:dyDescent="0.4">
      <c r="A1" s="91" t="s">
        <v>449</v>
      </c>
      <c r="B1" s="91"/>
      <c r="C1" s="91"/>
      <c r="D1" s="91"/>
      <c r="E1" s="91"/>
      <c r="F1" s="91"/>
      <c r="G1" s="91"/>
      <c r="H1" s="91"/>
      <c r="I1" s="91"/>
    </row>
    <row r="2" spans="1:9" ht="18.75" customHeight="1" x14ac:dyDescent="0.3">
      <c r="A2" s="93" t="s">
        <v>450</v>
      </c>
      <c r="B2" s="93"/>
      <c r="C2" s="93"/>
      <c r="D2" s="93"/>
      <c r="E2" s="93"/>
      <c r="F2" s="93"/>
      <c r="G2" s="93"/>
      <c r="H2" s="93"/>
      <c r="I2" s="93"/>
    </row>
    <row r="3" spans="1:9" ht="18.75" x14ac:dyDescent="0.3">
      <c r="A3" s="94" t="s">
        <v>451</v>
      </c>
      <c r="B3" s="94"/>
      <c r="C3" s="94"/>
      <c r="D3" s="94"/>
      <c r="E3" s="94"/>
      <c r="F3" s="94"/>
      <c r="G3" s="94"/>
      <c r="H3" s="94"/>
      <c r="I3" s="94"/>
    </row>
    <row r="4" spans="1:9" ht="18.75" customHeight="1" x14ac:dyDescent="0.25">
      <c r="A4" s="1"/>
    </row>
    <row r="5" spans="1:9" x14ac:dyDescent="0.25">
      <c r="A5" s="1"/>
      <c r="H5" s="92" t="s">
        <v>15</v>
      </c>
      <c r="I5" s="92"/>
    </row>
    <row r="6" spans="1:9" ht="30" x14ac:dyDescent="0.25">
      <c r="A6" s="2" t="s">
        <v>16</v>
      </c>
      <c r="B6" s="2" t="s">
        <v>17</v>
      </c>
      <c r="C6" s="2" t="s">
        <v>18</v>
      </c>
      <c r="D6" s="2" t="s">
        <v>19</v>
      </c>
      <c r="E6" s="3" t="s">
        <v>20</v>
      </c>
      <c r="F6" s="2" t="s">
        <v>21</v>
      </c>
      <c r="G6" s="2" t="s">
        <v>22</v>
      </c>
      <c r="H6" s="4" t="s">
        <v>26</v>
      </c>
      <c r="I6" s="2" t="s">
        <v>27</v>
      </c>
    </row>
    <row r="7" spans="1:9" ht="35.1" customHeight="1" x14ac:dyDescent="0.25">
      <c r="A7" s="12">
        <v>6.1</v>
      </c>
      <c r="B7" s="6" t="s">
        <v>452</v>
      </c>
      <c r="C7" s="6" t="s">
        <v>453</v>
      </c>
      <c r="D7" s="5"/>
      <c r="E7" s="7"/>
      <c r="F7" s="21"/>
      <c r="G7" s="15">
        <v>2</v>
      </c>
      <c r="H7" s="51">
        <v>0</v>
      </c>
      <c r="I7" s="35">
        <f t="shared" ref="I7:I17" si="0">H7*5</f>
        <v>0</v>
      </c>
    </row>
    <row r="8" spans="1:9" ht="35.1" customHeight="1" x14ac:dyDescent="0.25">
      <c r="A8" s="12">
        <v>6.2</v>
      </c>
      <c r="B8" s="6" t="s">
        <v>454</v>
      </c>
      <c r="C8" s="6" t="s">
        <v>453</v>
      </c>
      <c r="D8" s="5" t="s">
        <v>455</v>
      </c>
      <c r="E8" s="7" t="s">
        <v>456</v>
      </c>
      <c r="F8" s="9">
        <v>70403</v>
      </c>
      <c r="G8" s="15">
        <v>2</v>
      </c>
      <c r="H8" s="51">
        <v>0</v>
      </c>
      <c r="I8" s="35">
        <f t="shared" si="0"/>
        <v>0</v>
      </c>
    </row>
    <row r="9" spans="1:9" ht="35.1" customHeight="1" x14ac:dyDescent="0.25">
      <c r="A9" s="12">
        <v>6.3</v>
      </c>
      <c r="B9" s="6" t="s">
        <v>457</v>
      </c>
      <c r="C9" s="6" t="s">
        <v>453</v>
      </c>
      <c r="D9" s="5"/>
      <c r="E9" s="7"/>
      <c r="F9" s="9"/>
      <c r="G9" s="15">
        <v>3</v>
      </c>
      <c r="H9" s="51">
        <v>0</v>
      </c>
      <c r="I9" s="35">
        <f t="shared" si="0"/>
        <v>0</v>
      </c>
    </row>
    <row r="10" spans="1:9" ht="35.1" customHeight="1" x14ac:dyDescent="0.25">
      <c r="A10" s="12">
        <v>6.4</v>
      </c>
      <c r="B10" s="6" t="s">
        <v>458</v>
      </c>
      <c r="C10" s="6" t="s">
        <v>416</v>
      </c>
      <c r="D10" s="5" t="s">
        <v>459</v>
      </c>
      <c r="E10" s="7"/>
      <c r="F10" s="9">
        <v>202056</v>
      </c>
      <c r="G10" s="15">
        <v>10</v>
      </c>
      <c r="H10" s="51">
        <v>0</v>
      </c>
      <c r="I10" s="35">
        <f t="shared" si="0"/>
        <v>0</v>
      </c>
    </row>
    <row r="11" spans="1:9" ht="35.1" customHeight="1" x14ac:dyDescent="0.25">
      <c r="A11" s="12">
        <v>6.5</v>
      </c>
      <c r="B11" s="6" t="s">
        <v>460</v>
      </c>
      <c r="C11" s="6" t="s">
        <v>416</v>
      </c>
      <c r="D11" s="5" t="s">
        <v>461</v>
      </c>
      <c r="E11" s="7">
        <v>3237581</v>
      </c>
      <c r="F11" s="9" t="s">
        <v>462</v>
      </c>
      <c r="G11" s="15">
        <v>3</v>
      </c>
      <c r="H11" s="51">
        <v>0</v>
      </c>
      <c r="I11" s="35">
        <f t="shared" si="0"/>
        <v>0</v>
      </c>
    </row>
    <row r="12" spans="1:9" ht="30" x14ac:dyDescent="0.25">
      <c r="A12" s="12">
        <v>6.6</v>
      </c>
      <c r="B12" s="6" t="s">
        <v>463</v>
      </c>
      <c r="C12" s="6" t="s">
        <v>416</v>
      </c>
      <c r="D12" s="6" t="s">
        <v>464</v>
      </c>
      <c r="E12" s="10"/>
      <c r="F12" s="9" t="s">
        <v>465</v>
      </c>
      <c r="G12" s="15">
        <v>1</v>
      </c>
      <c r="H12" s="51">
        <v>0</v>
      </c>
      <c r="I12" s="35">
        <f t="shared" si="0"/>
        <v>0</v>
      </c>
    </row>
    <row r="13" spans="1:9" ht="30" x14ac:dyDescent="0.25">
      <c r="A13" s="12">
        <v>6.7</v>
      </c>
      <c r="B13" s="6" t="s">
        <v>466</v>
      </c>
      <c r="C13" s="6" t="s">
        <v>467</v>
      </c>
      <c r="D13" s="6" t="s">
        <v>468</v>
      </c>
      <c r="E13" s="10" t="s">
        <v>469</v>
      </c>
      <c r="F13" s="9">
        <v>138402422</v>
      </c>
      <c r="G13" s="15">
        <v>1</v>
      </c>
      <c r="H13" s="51">
        <v>0</v>
      </c>
      <c r="I13" s="35">
        <f t="shared" si="0"/>
        <v>0</v>
      </c>
    </row>
    <row r="14" spans="1:9" ht="45" x14ac:dyDescent="0.25">
      <c r="A14" s="48">
        <v>6.8</v>
      </c>
      <c r="B14" s="6" t="s">
        <v>470</v>
      </c>
      <c r="C14" s="6" t="s">
        <v>416</v>
      </c>
      <c r="D14" s="6" t="s">
        <v>461</v>
      </c>
      <c r="E14" s="10" t="s">
        <v>471</v>
      </c>
      <c r="F14" s="28" t="s">
        <v>472</v>
      </c>
      <c r="G14" s="15">
        <v>2</v>
      </c>
      <c r="H14" s="51">
        <v>0</v>
      </c>
      <c r="I14" s="35">
        <f t="shared" si="0"/>
        <v>0</v>
      </c>
    </row>
    <row r="15" spans="1:9" ht="35.1" customHeight="1" x14ac:dyDescent="0.25">
      <c r="A15" s="48">
        <v>6.9</v>
      </c>
      <c r="B15" s="6" t="s">
        <v>473</v>
      </c>
      <c r="C15" s="6" t="s">
        <v>416</v>
      </c>
      <c r="D15" s="6" t="s">
        <v>474</v>
      </c>
      <c r="E15" s="10">
        <v>9568</v>
      </c>
      <c r="F15" s="6" t="s">
        <v>475</v>
      </c>
      <c r="G15" s="15">
        <v>1</v>
      </c>
      <c r="H15" s="51">
        <v>0</v>
      </c>
      <c r="I15" s="35">
        <f t="shared" si="0"/>
        <v>0</v>
      </c>
    </row>
    <row r="16" spans="1:9" ht="35.1" customHeight="1" x14ac:dyDescent="0.25">
      <c r="A16" s="13">
        <v>6.1</v>
      </c>
      <c r="B16" s="6" t="s">
        <v>476</v>
      </c>
      <c r="C16" s="6" t="s">
        <v>477</v>
      </c>
      <c r="D16" s="6" t="s">
        <v>464</v>
      </c>
      <c r="E16" s="5" t="s">
        <v>478</v>
      </c>
      <c r="F16" s="11" t="s">
        <v>479</v>
      </c>
      <c r="G16" s="16">
        <v>1</v>
      </c>
      <c r="H16" s="51">
        <v>0</v>
      </c>
      <c r="I16" s="35">
        <f t="shared" si="0"/>
        <v>0</v>
      </c>
    </row>
    <row r="17" spans="1:9" ht="35.1" customHeight="1" x14ac:dyDescent="0.25">
      <c r="A17" s="17">
        <v>6.11</v>
      </c>
      <c r="B17" s="6" t="s">
        <v>476</v>
      </c>
      <c r="C17" s="18" t="s">
        <v>416</v>
      </c>
      <c r="D17" s="18" t="s">
        <v>464</v>
      </c>
      <c r="E17" s="19" t="s">
        <v>480</v>
      </c>
      <c r="F17" s="5" t="s">
        <v>481</v>
      </c>
      <c r="G17" s="20">
        <v>2</v>
      </c>
      <c r="H17" s="51">
        <v>0</v>
      </c>
      <c r="I17" s="35">
        <f t="shared" si="0"/>
        <v>0</v>
      </c>
    </row>
    <row r="18" spans="1:9" ht="45.75" thickBot="1" x14ac:dyDescent="0.3">
      <c r="A18" s="17">
        <v>6.12</v>
      </c>
      <c r="B18" s="6" t="s">
        <v>482</v>
      </c>
      <c r="C18" s="18" t="s">
        <v>483</v>
      </c>
      <c r="D18" s="18"/>
      <c r="E18" s="19" t="s">
        <v>484</v>
      </c>
      <c r="F18" s="29" t="s">
        <v>485</v>
      </c>
      <c r="G18" s="20">
        <v>1</v>
      </c>
      <c r="H18" s="51">
        <v>0</v>
      </c>
      <c r="I18" s="36">
        <f t="shared" ref="I18" si="1">H18*5</f>
        <v>0</v>
      </c>
    </row>
    <row r="19" spans="1:9" ht="30" customHeight="1" thickBot="1" x14ac:dyDescent="0.3">
      <c r="A19" s="95" t="s">
        <v>486</v>
      </c>
      <c r="B19" s="96"/>
      <c r="C19" s="96"/>
      <c r="D19" s="96"/>
      <c r="E19" s="96"/>
      <c r="F19" s="96"/>
      <c r="G19" s="96"/>
      <c r="H19" s="97"/>
      <c r="I19" s="33">
        <f>SUM(I7:I18)</f>
        <v>0</v>
      </c>
    </row>
  </sheetData>
  <sheetProtection algorithmName="SHA-512" hashValue="CN7vlu1ZlduPuHMDzqbkcsGCd8mRLvqEri+imaDnp7WIe9IUzj+UTa0zuJeXr+xzOxXTJJho4uN2pJLYwi5hug==" saltValue="WG79tQnctln5fp99VVu0Hw==" spinCount="100000" sheet="1" selectLockedCells="1"/>
  <mergeCells count="5">
    <mergeCell ref="A1:I1"/>
    <mergeCell ref="H5:I5"/>
    <mergeCell ref="A2:I2"/>
    <mergeCell ref="A3:I3"/>
    <mergeCell ref="A19:H19"/>
  </mergeCells>
  <pageMargins left="0.7" right="0.7" top="0.75" bottom="0.75" header="0.3" footer="0.3"/>
  <pageSetup scale="67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19"/>
  <sheetViews>
    <sheetView view="pageBreakPreview" zoomScale="90" zoomScaleNormal="100" zoomScaleSheetLayoutView="90" workbookViewId="0">
      <selection activeCell="H8" sqref="H8"/>
    </sheetView>
  </sheetViews>
  <sheetFormatPr defaultRowHeight="15" x14ac:dyDescent="0.25"/>
  <cols>
    <col min="1" max="1" width="7.7109375" customWidth="1"/>
    <col min="2" max="2" width="18.5703125" customWidth="1"/>
    <col min="3" max="4" width="16.42578125" customWidth="1"/>
    <col min="5" max="5" width="22.5703125" bestFit="1" customWidth="1"/>
    <col min="6" max="6" width="16.42578125" customWidth="1"/>
    <col min="7" max="7" width="10.42578125" customWidth="1"/>
    <col min="8" max="8" width="16.42578125" customWidth="1"/>
    <col min="9" max="9" width="25.7109375" customWidth="1"/>
  </cols>
  <sheetData>
    <row r="1" spans="1:9" ht="26.25" x14ac:dyDescent="0.4">
      <c r="A1" s="91" t="s">
        <v>487</v>
      </c>
      <c r="B1" s="91"/>
      <c r="C1" s="91"/>
      <c r="D1" s="91"/>
      <c r="E1" s="91"/>
      <c r="F1" s="91"/>
      <c r="G1" s="91"/>
      <c r="H1" s="91"/>
      <c r="I1" s="91"/>
    </row>
    <row r="2" spans="1:9" ht="18.75" customHeight="1" x14ac:dyDescent="0.25">
      <c r="A2" s="107" t="s">
        <v>488</v>
      </c>
      <c r="B2" s="107"/>
      <c r="C2" s="107"/>
      <c r="D2" s="107"/>
      <c r="E2" s="107"/>
      <c r="F2" s="107"/>
      <c r="G2" s="107"/>
      <c r="H2" s="107"/>
      <c r="I2" s="107"/>
    </row>
    <row r="3" spans="1:9" ht="18.75" customHeight="1" x14ac:dyDescent="0.25">
      <c r="A3" s="108" t="s">
        <v>489</v>
      </c>
      <c r="B3" s="108"/>
      <c r="C3" s="108"/>
      <c r="D3" s="108"/>
      <c r="E3" s="108"/>
      <c r="F3" s="108"/>
      <c r="G3" s="108"/>
      <c r="H3" s="108"/>
      <c r="I3" s="108"/>
    </row>
    <row r="4" spans="1:9" ht="15" customHeight="1" x14ac:dyDescent="0.3">
      <c r="A4" s="94" t="s">
        <v>490</v>
      </c>
      <c r="B4" s="94"/>
      <c r="C4" s="94"/>
      <c r="D4" s="94"/>
      <c r="E4" s="94"/>
      <c r="F4" s="94"/>
      <c r="G4" s="94"/>
      <c r="H4" s="94"/>
      <c r="I4" s="94"/>
    </row>
    <row r="5" spans="1:9" ht="18.75" x14ac:dyDescent="0.25">
      <c r="A5" s="89"/>
      <c r="B5" s="89"/>
      <c r="C5" s="89"/>
      <c r="D5" s="89"/>
      <c r="E5" s="89"/>
      <c r="F5" s="89"/>
      <c r="G5" s="89"/>
      <c r="H5" s="89"/>
      <c r="I5" s="89"/>
    </row>
    <row r="6" spans="1:9" x14ac:dyDescent="0.25">
      <c r="A6" s="1"/>
      <c r="H6" s="92" t="s">
        <v>15</v>
      </c>
      <c r="I6" s="92"/>
    </row>
    <row r="7" spans="1:9" ht="30" x14ac:dyDescent="0.25">
      <c r="A7" s="2" t="s">
        <v>16</v>
      </c>
      <c r="B7" s="2" t="s">
        <v>17</v>
      </c>
      <c r="C7" s="2" t="s">
        <v>18</v>
      </c>
      <c r="D7" s="2" t="s">
        <v>19</v>
      </c>
      <c r="E7" s="3" t="s">
        <v>20</v>
      </c>
      <c r="F7" s="2" t="s">
        <v>21</v>
      </c>
      <c r="G7" s="2" t="s">
        <v>22</v>
      </c>
      <c r="H7" s="4" t="s">
        <v>26</v>
      </c>
      <c r="I7" s="2" t="s">
        <v>27</v>
      </c>
    </row>
    <row r="8" spans="1:9" ht="50.1" customHeight="1" x14ac:dyDescent="0.25">
      <c r="A8" s="12">
        <v>7.1</v>
      </c>
      <c r="B8" s="6" t="s">
        <v>491</v>
      </c>
      <c r="C8" s="28" t="s">
        <v>492</v>
      </c>
      <c r="D8" s="5" t="s">
        <v>493</v>
      </c>
      <c r="E8" s="26" t="s">
        <v>494</v>
      </c>
      <c r="F8" s="8" t="s">
        <v>495</v>
      </c>
      <c r="G8" s="15">
        <v>3.5</v>
      </c>
      <c r="H8" s="51">
        <v>0</v>
      </c>
      <c r="I8" s="35">
        <f>H8*5</f>
        <v>0</v>
      </c>
    </row>
    <row r="9" spans="1:9" ht="50.1" customHeight="1" x14ac:dyDescent="0.25">
      <c r="A9" s="12">
        <v>7.2</v>
      </c>
      <c r="B9" s="6" t="s">
        <v>496</v>
      </c>
      <c r="C9" s="28" t="s">
        <v>497</v>
      </c>
      <c r="D9" s="5" t="s">
        <v>493</v>
      </c>
      <c r="E9" s="7" t="s">
        <v>498</v>
      </c>
      <c r="F9" s="9" t="s">
        <v>499</v>
      </c>
      <c r="G9" s="15">
        <v>5</v>
      </c>
      <c r="H9" s="51">
        <v>0</v>
      </c>
      <c r="I9" s="35">
        <f t="shared" ref="I9:I18" si="0">H9*5</f>
        <v>0</v>
      </c>
    </row>
    <row r="10" spans="1:9" ht="50.1" customHeight="1" x14ac:dyDescent="0.25">
      <c r="A10" s="12">
        <v>7.3</v>
      </c>
      <c r="B10" s="6" t="s">
        <v>500</v>
      </c>
      <c r="C10" s="28" t="s">
        <v>501</v>
      </c>
      <c r="D10" s="5" t="s">
        <v>493</v>
      </c>
      <c r="E10" s="26" t="s">
        <v>502</v>
      </c>
      <c r="F10" s="9" t="s">
        <v>503</v>
      </c>
      <c r="G10" s="15">
        <v>5</v>
      </c>
      <c r="H10" s="51">
        <v>0</v>
      </c>
      <c r="I10" s="35">
        <f t="shared" si="0"/>
        <v>0</v>
      </c>
    </row>
    <row r="11" spans="1:9" ht="50.1" customHeight="1" x14ac:dyDescent="0.25">
      <c r="A11" s="12">
        <v>7.4</v>
      </c>
      <c r="B11" s="6" t="s">
        <v>504</v>
      </c>
      <c r="C11" s="28" t="s">
        <v>505</v>
      </c>
      <c r="D11" s="5" t="s">
        <v>493</v>
      </c>
      <c r="E11" s="7" t="s">
        <v>506</v>
      </c>
      <c r="F11" s="9" t="s">
        <v>507</v>
      </c>
      <c r="G11" s="15">
        <v>2</v>
      </c>
      <c r="H11" s="51">
        <v>0</v>
      </c>
      <c r="I11" s="35">
        <f t="shared" si="0"/>
        <v>0</v>
      </c>
    </row>
    <row r="12" spans="1:9" ht="66" customHeight="1" x14ac:dyDescent="0.25">
      <c r="A12" s="12">
        <v>7.5</v>
      </c>
      <c r="B12" s="6" t="s">
        <v>508</v>
      </c>
      <c r="C12" s="28" t="s">
        <v>368</v>
      </c>
      <c r="D12" s="5" t="s">
        <v>493</v>
      </c>
      <c r="E12" s="7" t="s">
        <v>509</v>
      </c>
      <c r="F12" s="9" t="s">
        <v>510</v>
      </c>
      <c r="G12" s="15">
        <v>7.5</v>
      </c>
      <c r="H12" s="51">
        <v>0</v>
      </c>
      <c r="I12" s="35">
        <f t="shared" si="0"/>
        <v>0</v>
      </c>
    </row>
    <row r="13" spans="1:9" ht="50.1" customHeight="1" x14ac:dyDescent="0.25">
      <c r="A13" s="12">
        <v>7.6</v>
      </c>
      <c r="B13" s="6" t="s">
        <v>511</v>
      </c>
      <c r="C13" s="28" t="s">
        <v>512</v>
      </c>
      <c r="D13" s="5" t="s">
        <v>217</v>
      </c>
      <c r="E13" s="7" t="s">
        <v>513</v>
      </c>
      <c r="F13" s="9" t="s">
        <v>514</v>
      </c>
      <c r="G13" s="15">
        <v>1</v>
      </c>
      <c r="H13" s="51">
        <v>0</v>
      </c>
      <c r="I13" s="35">
        <f t="shared" si="0"/>
        <v>0</v>
      </c>
    </row>
    <row r="14" spans="1:9" ht="50.1" customHeight="1" x14ac:dyDescent="0.25">
      <c r="A14" s="12">
        <v>7.7</v>
      </c>
      <c r="B14" s="6" t="s">
        <v>515</v>
      </c>
      <c r="C14" s="28" t="s">
        <v>516</v>
      </c>
      <c r="D14" s="5" t="s">
        <v>493</v>
      </c>
      <c r="E14" s="5" t="s">
        <v>517</v>
      </c>
      <c r="F14" s="9"/>
      <c r="G14" s="16">
        <v>1</v>
      </c>
      <c r="H14" s="51">
        <v>0</v>
      </c>
      <c r="I14" s="35">
        <f t="shared" si="0"/>
        <v>0</v>
      </c>
    </row>
    <row r="15" spans="1:9" ht="50.1" customHeight="1" x14ac:dyDescent="0.25">
      <c r="A15" s="12">
        <v>7.8</v>
      </c>
      <c r="B15" s="6" t="s">
        <v>518</v>
      </c>
      <c r="C15" s="28" t="s">
        <v>519</v>
      </c>
      <c r="D15" s="5" t="s">
        <v>493</v>
      </c>
      <c r="E15" s="5" t="s">
        <v>520</v>
      </c>
      <c r="F15" s="9"/>
      <c r="G15" s="16">
        <v>5</v>
      </c>
      <c r="H15" s="51">
        <v>0</v>
      </c>
      <c r="I15" s="35">
        <f t="shared" si="0"/>
        <v>0</v>
      </c>
    </row>
    <row r="16" spans="1:9" ht="50.1" customHeight="1" x14ac:dyDescent="0.25">
      <c r="A16" s="12">
        <v>7.9</v>
      </c>
      <c r="B16" s="6" t="s">
        <v>521</v>
      </c>
      <c r="C16" s="28" t="s">
        <v>522</v>
      </c>
      <c r="D16" s="5" t="s">
        <v>493</v>
      </c>
      <c r="E16" s="5" t="s">
        <v>523</v>
      </c>
      <c r="F16" s="9"/>
      <c r="G16" s="16">
        <v>3</v>
      </c>
      <c r="H16" s="51">
        <v>0</v>
      </c>
      <c r="I16" s="35">
        <f t="shared" si="0"/>
        <v>0</v>
      </c>
    </row>
    <row r="17" spans="1:9" ht="50.1" customHeight="1" x14ac:dyDescent="0.25">
      <c r="A17" s="13">
        <v>7.1</v>
      </c>
      <c r="B17" s="6" t="s">
        <v>524</v>
      </c>
      <c r="C17" s="28" t="s">
        <v>525</v>
      </c>
      <c r="D17" s="5" t="s">
        <v>493</v>
      </c>
      <c r="E17" s="5" t="s">
        <v>526</v>
      </c>
      <c r="F17" s="9"/>
      <c r="G17" s="16">
        <v>5</v>
      </c>
      <c r="H17" s="51">
        <v>0</v>
      </c>
      <c r="I17" s="35">
        <f t="shared" si="0"/>
        <v>0</v>
      </c>
    </row>
    <row r="18" spans="1:9" ht="50.1" customHeight="1" thickBot="1" x14ac:dyDescent="0.3">
      <c r="A18" s="12">
        <v>7.11</v>
      </c>
      <c r="B18" s="84" t="s">
        <v>527</v>
      </c>
      <c r="C18" s="28" t="s">
        <v>528</v>
      </c>
      <c r="D18" s="5" t="s">
        <v>433</v>
      </c>
      <c r="E18" s="5" t="s">
        <v>529</v>
      </c>
      <c r="F18" s="21" t="s">
        <v>530</v>
      </c>
      <c r="G18" s="16">
        <v>2</v>
      </c>
      <c r="H18" s="51">
        <v>0</v>
      </c>
      <c r="I18" s="35">
        <f t="shared" si="0"/>
        <v>0</v>
      </c>
    </row>
    <row r="19" spans="1:9" ht="30" customHeight="1" thickBot="1" x14ac:dyDescent="0.3">
      <c r="A19" s="95" t="s">
        <v>531</v>
      </c>
      <c r="B19" s="96"/>
      <c r="C19" s="96"/>
      <c r="D19" s="96"/>
      <c r="E19" s="96"/>
      <c r="F19" s="96"/>
      <c r="G19" s="96"/>
      <c r="H19" s="97"/>
      <c r="I19" s="83">
        <f>SUM(I8:I13)</f>
        <v>0</v>
      </c>
    </row>
  </sheetData>
  <sheetProtection algorithmName="SHA-512" hashValue="m8GQKfvnnw6M6KxddA930PqSMvP8OOyiBFWHaXM4PWFUUw5CQ6/54+0hM1LTKtlC0cDAmIcJKhqIuyTkkqJbYA==" saltValue="LfWzwwOPj2qOroqT71KfOw==" spinCount="100000" sheet="1" selectLockedCells="1"/>
  <mergeCells count="6">
    <mergeCell ref="A1:I1"/>
    <mergeCell ref="H6:I6"/>
    <mergeCell ref="A2:I2"/>
    <mergeCell ref="A4:I4"/>
    <mergeCell ref="A19:H19"/>
    <mergeCell ref="A3:I3"/>
  </mergeCells>
  <phoneticPr fontId="27" type="noConversion"/>
  <pageMargins left="0.7" right="0.7" top="0.75" bottom="0.75" header="0.3" footer="0.3"/>
  <pageSetup scale="6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43"/>
  <sheetViews>
    <sheetView view="pageBreakPreview" zoomScale="80" zoomScaleNormal="100" zoomScaleSheetLayoutView="80" workbookViewId="0">
      <selection activeCell="J7" sqref="J7"/>
    </sheetView>
  </sheetViews>
  <sheetFormatPr defaultRowHeight="15" x14ac:dyDescent="0.25"/>
  <cols>
    <col min="1" max="1" width="7.7109375" customWidth="1"/>
    <col min="2" max="2" width="21.140625" customWidth="1"/>
    <col min="3" max="6" width="16.42578125" customWidth="1"/>
    <col min="7" max="7" width="12.28515625" customWidth="1"/>
    <col min="8" max="9" width="7.7109375" customWidth="1"/>
    <col min="10" max="10" width="16.42578125" customWidth="1"/>
    <col min="11" max="11" width="21.7109375" customWidth="1"/>
  </cols>
  <sheetData>
    <row r="1" spans="1:11" ht="26.25" x14ac:dyDescent="0.4">
      <c r="A1" s="91" t="s">
        <v>532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1" ht="18.75" x14ac:dyDescent="0.3">
      <c r="A2" s="93" t="s">
        <v>533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1" ht="18.75" customHeight="1" x14ac:dyDescent="0.3">
      <c r="A3" s="94" t="s">
        <v>534</v>
      </c>
      <c r="B3" s="94"/>
      <c r="C3" s="94"/>
      <c r="D3" s="94"/>
      <c r="E3" s="94"/>
      <c r="F3" s="94"/>
      <c r="G3" s="94"/>
      <c r="H3" s="94"/>
      <c r="I3" s="94"/>
      <c r="J3" s="94"/>
      <c r="K3" s="94"/>
    </row>
    <row r="4" spans="1:11" ht="18.75" customHeight="1" x14ac:dyDescent="0.3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</row>
    <row r="5" spans="1:11" x14ac:dyDescent="0.25">
      <c r="A5" s="1"/>
      <c r="J5" s="92" t="s">
        <v>15</v>
      </c>
      <c r="K5" s="92"/>
    </row>
    <row r="6" spans="1:11" ht="30" x14ac:dyDescent="0.25">
      <c r="A6" s="2" t="s">
        <v>16</v>
      </c>
      <c r="B6" s="2" t="s">
        <v>17</v>
      </c>
      <c r="C6" s="2" t="s">
        <v>18</v>
      </c>
      <c r="D6" s="2" t="s">
        <v>19</v>
      </c>
      <c r="E6" s="3" t="s">
        <v>20</v>
      </c>
      <c r="F6" s="2" t="s">
        <v>21</v>
      </c>
      <c r="G6" s="39" t="s">
        <v>22</v>
      </c>
      <c r="H6" s="39" t="s">
        <v>23</v>
      </c>
      <c r="I6" s="39" t="s">
        <v>24</v>
      </c>
      <c r="J6" s="4" t="s">
        <v>26</v>
      </c>
      <c r="K6" s="2" t="s">
        <v>27</v>
      </c>
    </row>
    <row r="7" spans="1:11" ht="36" x14ac:dyDescent="0.25">
      <c r="A7" s="12">
        <v>8.1</v>
      </c>
      <c r="B7" s="6" t="s">
        <v>535</v>
      </c>
      <c r="C7" s="6" t="s">
        <v>536</v>
      </c>
      <c r="D7" s="47" t="s">
        <v>537</v>
      </c>
      <c r="E7" s="7" t="s">
        <v>538</v>
      </c>
      <c r="F7" s="8">
        <v>10305112</v>
      </c>
      <c r="G7" s="15">
        <v>3</v>
      </c>
      <c r="H7" s="15" t="s">
        <v>47</v>
      </c>
      <c r="I7" s="15" t="s">
        <v>293</v>
      </c>
      <c r="J7" s="51">
        <v>0</v>
      </c>
      <c r="K7" s="35">
        <f>J7*5</f>
        <v>0</v>
      </c>
    </row>
    <row r="8" spans="1:11" ht="30" x14ac:dyDescent="0.25">
      <c r="A8" s="12">
        <v>8.1999999999999993</v>
      </c>
      <c r="B8" s="6" t="s">
        <v>539</v>
      </c>
      <c r="C8" s="6" t="s">
        <v>540</v>
      </c>
      <c r="D8" s="47" t="s">
        <v>541</v>
      </c>
      <c r="E8" s="10" t="s">
        <v>542</v>
      </c>
      <c r="F8" s="8">
        <v>6995</v>
      </c>
      <c r="G8" s="15">
        <v>5</v>
      </c>
      <c r="H8" s="15" t="s">
        <v>543</v>
      </c>
      <c r="I8" s="15" t="s">
        <v>544</v>
      </c>
      <c r="J8" s="51">
        <v>0</v>
      </c>
      <c r="K8" s="35">
        <f t="shared" ref="K8:K14" si="0">J8*5</f>
        <v>0</v>
      </c>
    </row>
    <row r="9" spans="1:11" ht="30" x14ac:dyDescent="0.25">
      <c r="A9" s="12">
        <v>8.3000000000000007</v>
      </c>
      <c r="B9" s="6" t="s">
        <v>545</v>
      </c>
      <c r="C9" s="6" t="s">
        <v>546</v>
      </c>
      <c r="D9" s="6" t="s">
        <v>547</v>
      </c>
      <c r="E9" s="7" t="s">
        <v>548</v>
      </c>
      <c r="F9" s="9">
        <v>3048</v>
      </c>
      <c r="G9" s="15">
        <v>5</v>
      </c>
      <c r="H9" s="15" t="s">
        <v>144</v>
      </c>
      <c r="I9" s="15" t="s">
        <v>549</v>
      </c>
      <c r="J9" s="51">
        <v>0</v>
      </c>
      <c r="K9" s="35">
        <f t="shared" ref="K9" si="1">J9*5</f>
        <v>0</v>
      </c>
    </row>
    <row r="10" spans="1:11" ht="35.1" customHeight="1" x14ac:dyDescent="0.25">
      <c r="A10" s="12">
        <v>8.4</v>
      </c>
      <c r="B10" s="6" t="s">
        <v>550</v>
      </c>
      <c r="C10" s="6" t="s">
        <v>551</v>
      </c>
      <c r="D10" s="47" t="s">
        <v>552</v>
      </c>
      <c r="E10" s="7"/>
      <c r="F10" s="9">
        <v>5299</v>
      </c>
      <c r="G10" s="15">
        <v>3</v>
      </c>
      <c r="H10" s="15" t="s">
        <v>47</v>
      </c>
      <c r="I10" s="15" t="s">
        <v>33</v>
      </c>
      <c r="J10" s="51">
        <v>0</v>
      </c>
      <c r="K10" s="35">
        <f t="shared" si="0"/>
        <v>0</v>
      </c>
    </row>
    <row r="11" spans="1:11" ht="30" x14ac:dyDescent="0.25">
      <c r="A11" s="12">
        <v>8.5</v>
      </c>
      <c r="B11" s="6" t="s">
        <v>553</v>
      </c>
      <c r="C11" s="6" t="s">
        <v>554</v>
      </c>
      <c r="D11" s="47" t="s">
        <v>555</v>
      </c>
      <c r="E11" s="7"/>
      <c r="F11" s="9" t="s">
        <v>556</v>
      </c>
      <c r="G11" s="15">
        <v>2</v>
      </c>
      <c r="H11" s="15" t="s">
        <v>71</v>
      </c>
      <c r="I11" s="15" t="s">
        <v>557</v>
      </c>
      <c r="J11" s="51">
        <v>0</v>
      </c>
      <c r="K11" s="35">
        <f t="shared" si="0"/>
        <v>0</v>
      </c>
    </row>
    <row r="12" spans="1:11" ht="35.1" customHeight="1" x14ac:dyDescent="0.25">
      <c r="A12" s="12">
        <v>8.6</v>
      </c>
      <c r="B12" s="6" t="s">
        <v>558</v>
      </c>
      <c r="C12" s="6" t="s">
        <v>559</v>
      </c>
      <c r="D12" s="5" t="s">
        <v>417</v>
      </c>
      <c r="E12" s="7" t="s">
        <v>560</v>
      </c>
      <c r="F12" s="9" t="s">
        <v>561</v>
      </c>
      <c r="G12" s="15">
        <v>2</v>
      </c>
      <c r="H12" s="15" t="s">
        <v>562</v>
      </c>
      <c r="I12" s="15" t="s">
        <v>563</v>
      </c>
      <c r="J12" s="51">
        <v>0</v>
      </c>
      <c r="K12" s="35">
        <f t="shared" si="0"/>
        <v>0</v>
      </c>
    </row>
    <row r="13" spans="1:11" ht="35.1" customHeight="1" x14ac:dyDescent="0.25">
      <c r="A13" s="12">
        <v>8.6999999999999993</v>
      </c>
      <c r="B13" s="6" t="s">
        <v>564</v>
      </c>
      <c r="C13" s="6" t="s">
        <v>565</v>
      </c>
      <c r="D13" s="5" t="s">
        <v>417</v>
      </c>
      <c r="E13" s="7" t="s">
        <v>560</v>
      </c>
      <c r="F13" s="9" t="s">
        <v>566</v>
      </c>
      <c r="G13" s="15">
        <v>2</v>
      </c>
      <c r="H13" s="15" t="s">
        <v>562</v>
      </c>
      <c r="I13" s="15" t="s">
        <v>563</v>
      </c>
      <c r="J13" s="51">
        <v>0</v>
      </c>
      <c r="K13" s="35">
        <f t="shared" si="0"/>
        <v>0</v>
      </c>
    </row>
    <row r="14" spans="1:11" ht="35.1" customHeight="1" x14ac:dyDescent="0.25">
      <c r="A14" s="12">
        <v>8.8000000000000007</v>
      </c>
      <c r="B14" s="6" t="s">
        <v>567</v>
      </c>
      <c r="C14" s="6" t="s">
        <v>568</v>
      </c>
      <c r="D14" s="6" t="s">
        <v>569</v>
      </c>
      <c r="E14" s="10">
        <v>150329908</v>
      </c>
      <c r="F14" s="9">
        <v>12016267</v>
      </c>
      <c r="G14" s="15">
        <v>2</v>
      </c>
      <c r="H14" s="15" t="s">
        <v>570</v>
      </c>
      <c r="I14" s="15" t="s">
        <v>263</v>
      </c>
      <c r="J14" s="51">
        <v>0</v>
      </c>
      <c r="K14" s="35">
        <f t="shared" si="0"/>
        <v>0</v>
      </c>
    </row>
    <row r="15" spans="1:11" ht="39" customHeight="1" x14ac:dyDescent="0.25">
      <c r="A15" s="48">
        <v>8.9</v>
      </c>
      <c r="B15" s="6" t="s">
        <v>571</v>
      </c>
      <c r="C15" s="6" t="s">
        <v>572</v>
      </c>
      <c r="D15" s="47" t="s">
        <v>573</v>
      </c>
      <c r="E15" s="7"/>
      <c r="F15" s="9" t="s">
        <v>574</v>
      </c>
      <c r="G15" s="15">
        <v>2</v>
      </c>
      <c r="H15" s="15" t="s">
        <v>71</v>
      </c>
      <c r="I15" s="15" t="s">
        <v>557</v>
      </c>
      <c r="J15" s="51">
        <v>0</v>
      </c>
      <c r="K15" s="35">
        <f t="shared" ref="K15:K16" si="2">J15*5</f>
        <v>0</v>
      </c>
    </row>
    <row r="16" spans="1:11" ht="36" customHeight="1" x14ac:dyDescent="0.25">
      <c r="A16" s="13">
        <v>8.1</v>
      </c>
      <c r="B16" s="6" t="s">
        <v>575</v>
      </c>
      <c r="C16" s="6" t="s">
        <v>576</v>
      </c>
      <c r="D16" s="5" t="s">
        <v>577</v>
      </c>
      <c r="E16" s="7" t="s">
        <v>578</v>
      </c>
      <c r="F16" s="9">
        <v>2220100002</v>
      </c>
      <c r="G16" s="15">
        <v>2</v>
      </c>
      <c r="H16" s="15" t="s">
        <v>544</v>
      </c>
      <c r="I16" s="15"/>
      <c r="J16" s="51">
        <v>0</v>
      </c>
      <c r="K16" s="35">
        <f t="shared" si="2"/>
        <v>0</v>
      </c>
    </row>
    <row r="17" spans="1:11" ht="45" x14ac:dyDescent="0.25">
      <c r="A17" s="12">
        <v>8.11</v>
      </c>
      <c r="B17" s="6" t="s">
        <v>579</v>
      </c>
      <c r="C17" s="6" t="s">
        <v>580</v>
      </c>
      <c r="D17" s="6" t="s">
        <v>228</v>
      </c>
      <c r="E17" s="10" t="s">
        <v>581</v>
      </c>
      <c r="F17" s="9" t="s">
        <v>582</v>
      </c>
      <c r="G17" s="15">
        <v>3</v>
      </c>
      <c r="H17" s="15" t="s">
        <v>583</v>
      </c>
      <c r="I17" s="15" t="s">
        <v>584</v>
      </c>
      <c r="J17" s="51">
        <v>0</v>
      </c>
      <c r="K17" s="35">
        <f t="shared" ref="K17:K18" si="3">J17*5</f>
        <v>0</v>
      </c>
    </row>
    <row r="18" spans="1:11" ht="45" x14ac:dyDescent="0.25">
      <c r="A18" s="12">
        <v>8.1199999999999992</v>
      </c>
      <c r="B18" s="6" t="s">
        <v>585</v>
      </c>
      <c r="C18" s="6" t="s">
        <v>586</v>
      </c>
      <c r="D18" s="6" t="s">
        <v>228</v>
      </c>
      <c r="E18" s="10" t="s">
        <v>581</v>
      </c>
      <c r="F18" s="9" t="s">
        <v>587</v>
      </c>
      <c r="G18" s="15">
        <v>3</v>
      </c>
      <c r="H18" s="15" t="s">
        <v>305</v>
      </c>
      <c r="I18" s="15" t="s">
        <v>47</v>
      </c>
      <c r="J18" s="51">
        <v>0</v>
      </c>
      <c r="K18" s="35">
        <f t="shared" si="3"/>
        <v>0</v>
      </c>
    </row>
    <row r="19" spans="1:11" ht="37.5" customHeight="1" x14ac:dyDescent="0.25">
      <c r="A19" s="1"/>
    </row>
    <row r="20" spans="1:11" ht="37.5" customHeight="1" x14ac:dyDescent="0.25">
      <c r="A20" s="1"/>
    </row>
    <row r="21" spans="1:11" ht="26.25" x14ac:dyDescent="0.4">
      <c r="A21" s="98" t="s">
        <v>588</v>
      </c>
      <c r="B21" s="99"/>
      <c r="C21" s="99"/>
      <c r="D21" s="99"/>
      <c r="E21" s="99"/>
      <c r="F21" s="99"/>
      <c r="G21" s="99"/>
      <c r="H21" s="99"/>
      <c r="I21" s="99"/>
      <c r="J21" s="99"/>
      <c r="K21" s="100"/>
    </row>
    <row r="22" spans="1:11" x14ac:dyDescent="0.25">
      <c r="A22" s="1"/>
    </row>
    <row r="23" spans="1:11" x14ac:dyDescent="0.25">
      <c r="A23" s="1"/>
      <c r="J23" s="92" t="s">
        <v>15</v>
      </c>
      <c r="K23" s="92"/>
    </row>
    <row r="24" spans="1:11" ht="30" x14ac:dyDescent="0.25">
      <c r="A24" s="2" t="s">
        <v>16</v>
      </c>
      <c r="B24" s="2" t="s">
        <v>17</v>
      </c>
      <c r="C24" s="2" t="s">
        <v>18</v>
      </c>
      <c r="D24" s="2" t="s">
        <v>19</v>
      </c>
      <c r="E24" s="3" t="s">
        <v>20</v>
      </c>
      <c r="F24" s="2" t="s">
        <v>21</v>
      </c>
      <c r="G24" s="39" t="s">
        <v>22</v>
      </c>
      <c r="H24" s="39" t="s">
        <v>23</v>
      </c>
      <c r="I24" s="39" t="s">
        <v>24</v>
      </c>
      <c r="J24" s="4" t="s">
        <v>26</v>
      </c>
      <c r="K24" s="2" t="s">
        <v>27</v>
      </c>
    </row>
    <row r="25" spans="1:11" x14ac:dyDescent="0.25">
      <c r="A25" s="12">
        <v>8.1300000000000008</v>
      </c>
      <c r="B25" s="6"/>
      <c r="C25" s="6" t="s">
        <v>589</v>
      </c>
      <c r="D25" s="6" t="s">
        <v>590</v>
      </c>
      <c r="E25" s="10"/>
      <c r="F25" s="9"/>
      <c r="G25" s="15">
        <v>0.64</v>
      </c>
      <c r="H25" s="15"/>
      <c r="I25" s="15"/>
      <c r="J25" s="51">
        <v>0</v>
      </c>
      <c r="K25" s="35">
        <f t="shared" ref="K25:K40" si="4">J25*5</f>
        <v>0</v>
      </c>
    </row>
    <row r="26" spans="1:11" x14ac:dyDescent="0.25">
      <c r="A26" s="13">
        <v>8.14</v>
      </c>
      <c r="B26" s="6"/>
      <c r="C26" s="6" t="s">
        <v>589</v>
      </c>
      <c r="D26" s="6"/>
      <c r="E26" s="10"/>
      <c r="F26" s="9"/>
      <c r="G26" s="15">
        <v>0.64</v>
      </c>
      <c r="H26" s="15"/>
      <c r="I26" s="15"/>
      <c r="J26" s="51">
        <v>0</v>
      </c>
      <c r="K26" s="35">
        <f t="shared" si="4"/>
        <v>0</v>
      </c>
    </row>
    <row r="27" spans="1:11" ht="30" customHeight="1" x14ac:dyDescent="0.25">
      <c r="A27" s="13">
        <v>8.15</v>
      </c>
      <c r="B27" s="6"/>
      <c r="C27" s="6" t="s">
        <v>589</v>
      </c>
      <c r="D27" s="6"/>
      <c r="E27" s="10">
        <v>776207</v>
      </c>
      <c r="F27" s="9"/>
      <c r="G27" s="15">
        <v>0.64</v>
      </c>
      <c r="H27" s="15"/>
      <c r="I27" s="15"/>
      <c r="J27" s="51">
        <v>0</v>
      </c>
      <c r="K27" s="35">
        <f t="shared" si="4"/>
        <v>0</v>
      </c>
    </row>
    <row r="28" spans="1:11" ht="30" customHeight="1" x14ac:dyDescent="0.25">
      <c r="A28" s="13">
        <v>8.16</v>
      </c>
      <c r="B28" s="6"/>
      <c r="C28" s="6" t="s">
        <v>589</v>
      </c>
      <c r="D28" s="6" t="s">
        <v>590</v>
      </c>
      <c r="E28" s="10">
        <v>9776209</v>
      </c>
      <c r="F28" s="9"/>
      <c r="G28" s="15">
        <v>0.64</v>
      </c>
      <c r="H28" s="15"/>
      <c r="I28" s="15"/>
      <c r="J28" s="51">
        <v>0</v>
      </c>
      <c r="K28" s="35">
        <f t="shared" si="4"/>
        <v>0</v>
      </c>
    </row>
    <row r="29" spans="1:11" ht="30" customHeight="1" x14ac:dyDescent="0.25">
      <c r="A29" s="13">
        <v>8.17</v>
      </c>
      <c r="B29" s="6"/>
      <c r="C29" s="6" t="s">
        <v>591</v>
      </c>
      <c r="D29" s="6" t="s">
        <v>422</v>
      </c>
      <c r="E29" s="10" t="s">
        <v>592</v>
      </c>
      <c r="F29" s="9" t="s">
        <v>593</v>
      </c>
      <c r="G29" s="15">
        <v>2</v>
      </c>
      <c r="H29" s="15"/>
      <c r="I29" s="15"/>
      <c r="J29" s="51">
        <v>0</v>
      </c>
      <c r="K29" s="35">
        <f t="shared" si="4"/>
        <v>0</v>
      </c>
    </row>
    <row r="30" spans="1:11" ht="30" customHeight="1" x14ac:dyDescent="0.25">
      <c r="A30" s="13">
        <v>8.18</v>
      </c>
      <c r="B30" s="6"/>
      <c r="C30" s="6" t="s">
        <v>591</v>
      </c>
      <c r="D30" s="6" t="s">
        <v>433</v>
      </c>
      <c r="E30" s="10">
        <v>1612</v>
      </c>
      <c r="F30" s="9" t="s">
        <v>594</v>
      </c>
      <c r="G30" s="15">
        <v>3</v>
      </c>
      <c r="H30" s="15"/>
      <c r="I30" s="15"/>
      <c r="J30" s="51">
        <v>0</v>
      </c>
      <c r="K30" s="35">
        <f t="shared" si="4"/>
        <v>0</v>
      </c>
    </row>
    <row r="31" spans="1:11" ht="30" customHeight="1" x14ac:dyDescent="0.25">
      <c r="A31" s="13">
        <v>8.19</v>
      </c>
      <c r="B31" s="6"/>
      <c r="C31" s="6" t="s">
        <v>591</v>
      </c>
      <c r="D31" s="6" t="s">
        <v>433</v>
      </c>
      <c r="E31" s="10">
        <v>5299</v>
      </c>
      <c r="F31" s="9" t="s">
        <v>594</v>
      </c>
      <c r="G31" s="15">
        <v>3</v>
      </c>
      <c r="H31" s="15"/>
      <c r="I31" s="15"/>
      <c r="J31" s="51">
        <v>0</v>
      </c>
      <c r="K31" s="35">
        <f t="shared" si="4"/>
        <v>0</v>
      </c>
    </row>
    <row r="32" spans="1:11" ht="30" customHeight="1" x14ac:dyDescent="0.25">
      <c r="A32" s="13">
        <v>8.1999999999999993</v>
      </c>
      <c r="B32" s="6"/>
      <c r="C32" s="6" t="s">
        <v>591</v>
      </c>
      <c r="D32" s="6" t="s">
        <v>595</v>
      </c>
      <c r="E32" s="10" t="s">
        <v>596</v>
      </c>
      <c r="F32" s="9" t="s">
        <v>548</v>
      </c>
      <c r="G32" s="15">
        <v>5</v>
      </c>
      <c r="H32" s="15"/>
      <c r="I32" s="15"/>
      <c r="J32" s="51">
        <v>0</v>
      </c>
      <c r="K32" s="35">
        <f t="shared" si="4"/>
        <v>0</v>
      </c>
    </row>
    <row r="33" spans="1:11" ht="30" customHeight="1" x14ac:dyDescent="0.25">
      <c r="A33" s="13">
        <v>8.2100000000000009</v>
      </c>
      <c r="B33" s="6"/>
      <c r="C33" s="6" t="s">
        <v>591</v>
      </c>
      <c r="D33" s="6" t="s">
        <v>597</v>
      </c>
      <c r="E33" s="10" t="s">
        <v>430</v>
      </c>
      <c r="F33" s="9" t="s">
        <v>598</v>
      </c>
      <c r="G33" s="15">
        <v>2</v>
      </c>
      <c r="H33" s="15" t="s">
        <v>33</v>
      </c>
      <c r="I33" s="15" t="s">
        <v>76</v>
      </c>
      <c r="J33" s="51">
        <v>0</v>
      </c>
      <c r="K33" s="35">
        <f t="shared" si="4"/>
        <v>0</v>
      </c>
    </row>
    <row r="34" spans="1:11" ht="30" customHeight="1" x14ac:dyDescent="0.25">
      <c r="A34" s="13">
        <v>8.2200000000000006</v>
      </c>
      <c r="B34" s="6"/>
      <c r="C34" s="6" t="s">
        <v>591</v>
      </c>
      <c r="D34" s="6" t="s">
        <v>217</v>
      </c>
      <c r="E34" s="10" t="s">
        <v>599</v>
      </c>
      <c r="F34" s="9"/>
      <c r="G34" s="15">
        <v>2</v>
      </c>
      <c r="H34" s="15"/>
      <c r="I34" s="15"/>
      <c r="J34" s="51">
        <v>0</v>
      </c>
      <c r="K34" s="35">
        <f t="shared" si="4"/>
        <v>0</v>
      </c>
    </row>
    <row r="35" spans="1:11" ht="30" customHeight="1" x14ac:dyDescent="0.25">
      <c r="A35" s="13">
        <v>8.23</v>
      </c>
      <c r="B35" s="6"/>
      <c r="C35" s="6" t="s">
        <v>591</v>
      </c>
      <c r="D35" s="6" t="s">
        <v>217</v>
      </c>
      <c r="E35" s="10" t="s">
        <v>599</v>
      </c>
      <c r="F35" s="9"/>
      <c r="G35" s="15">
        <v>2</v>
      </c>
      <c r="H35" s="15"/>
      <c r="I35" s="15"/>
      <c r="J35" s="51">
        <v>0</v>
      </c>
      <c r="K35" s="35">
        <f t="shared" si="4"/>
        <v>0</v>
      </c>
    </row>
    <row r="36" spans="1:11" ht="30" customHeight="1" x14ac:dyDescent="0.25">
      <c r="A36" s="13">
        <v>8.24</v>
      </c>
      <c r="B36" s="6"/>
      <c r="C36" s="6" t="s">
        <v>591</v>
      </c>
      <c r="D36" s="6" t="s">
        <v>433</v>
      </c>
      <c r="E36" s="10"/>
      <c r="F36" s="9"/>
      <c r="G36" s="15">
        <v>2</v>
      </c>
      <c r="H36" s="15"/>
      <c r="I36" s="15"/>
      <c r="J36" s="51">
        <v>0</v>
      </c>
      <c r="K36" s="35">
        <f t="shared" si="4"/>
        <v>0</v>
      </c>
    </row>
    <row r="37" spans="1:11" ht="30" customHeight="1" x14ac:dyDescent="0.25">
      <c r="A37" s="13">
        <v>8.25</v>
      </c>
      <c r="B37" s="6"/>
      <c r="C37" s="6" t="s">
        <v>591</v>
      </c>
      <c r="D37" s="6"/>
      <c r="E37" s="10" t="s">
        <v>578</v>
      </c>
      <c r="F37" s="9">
        <v>22010000280</v>
      </c>
      <c r="G37" s="15">
        <v>2</v>
      </c>
      <c r="H37" s="15"/>
      <c r="I37" s="15"/>
      <c r="J37" s="51">
        <v>0</v>
      </c>
      <c r="K37" s="35">
        <f t="shared" si="4"/>
        <v>0</v>
      </c>
    </row>
    <row r="38" spans="1:11" ht="30" customHeight="1" x14ac:dyDescent="0.25">
      <c r="A38" s="13">
        <v>8.26</v>
      </c>
      <c r="B38" s="6"/>
      <c r="C38" s="6" t="s">
        <v>591</v>
      </c>
      <c r="D38" s="6"/>
      <c r="E38" s="10" t="s">
        <v>600</v>
      </c>
      <c r="F38" s="9"/>
      <c r="G38" s="15">
        <v>2</v>
      </c>
      <c r="H38" s="15"/>
      <c r="I38" s="15"/>
      <c r="J38" s="51">
        <v>0</v>
      </c>
      <c r="K38" s="35">
        <f t="shared" si="4"/>
        <v>0</v>
      </c>
    </row>
    <row r="39" spans="1:11" ht="30" customHeight="1" x14ac:dyDescent="0.25">
      <c r="A39" s="13">
        <v>8.27</v>
      </c>
      <c r="B39" s="6"/>
      <c r="C39" s="6" t="s">
        <v>591</v>
      </c>
      <c r="D39" s="6" t="s">
        <v>417</v>
      </c>
      <c r="E39" s="10"/>
      <c r="F39" s="9"/>
      <c r="G39" s="15">
        <v>2</v>
      </c>
      <c r="H39" s="15"/>
      <c r="I39" s="15"/>
      <c r="J39" s="51">
        <v>0</v>
      </c>
      <c r="K39" s="35">
        <f t="shared" si="4"/>
        <v>0</v>
      </c>
    </row>
    <row r="40" spans="1:11" ht="30" customHeight="1" thickBot="1" x14ac:dyDescent="0.3">
      <c r="A40" s="13">
        <v>8.2799999999999994</v>
      </c>
      <c r="B40" s="6"/>
      <c r="C40" s="6" t="s">
        <v>591</v>
      </c>
      <c r="D40" s="6" t="s">
        <v>417</v>
      </c>
      <c r="E40" s="10"/>
      <c r="F40" s="9"/>
      <c r="G40" s="15">
        <v>2</v>
      </c>
      <c r="H40" s="15"/>
      <c r="I40" s="15"/>
      <c r="J40" s="51">
        <v>0</v>
      </c>
      <c r="K40" s="35">
        <f t="shared" si="4"/>
        <v>0</v>
      </c>
    </row>
    <row r="41" spans="1:11" ht="30" customHeight="1" thickBot="1" x14ac:dyDescent="0.3">
      <c r="A41" s="109" t="s">
        <v>601</v>
      </c>
      <c r="B41" s="110"/>
      <c r="C41" s="110"/>
      <c r="D41" s="110"/>
      <c r="E41" s="110"/>
      <c r="F41" s="110"/>
      <c r="G41" s="110"/>
      <c r="H41" s="110"/>
      <c r="I41" s="110"/>
      <c r="J41" s="111"/>
      <c r="K41" s="33">
        <f>SUM(K7:K40)</f>
        <v>0</v>
      </c>
    </row>
    <row r="42" spans="1:11" ht="30" customHeight="1" x14ac:dyDescent="0.25"/>
    <row r="43" spans="1:11" ht="21.75" customHeight="1" x14ac:dyDescent="0.25"/>
  </sheetData>
  <sheetProtection algorithmName="SHA-512" hashValue="zu1W33Ektx8v0m7KRfQSroqoi+GqaS3u6fillWZgwvQup7E2H5FoddRPg8VZ6ZW8MQ5YLda2REgzMOIi0htZkw==" saltValue="fXtzcxO//91SSl7YAT+B/w==" spinCount="100000" sheet="1" selectLockedCells="1"/>
  <mergeCells count="7">
    <mergeCell ref="A41:J41"/>
    <mergeCell ref="J23:K23"/>
    <mergeCell ref="A3:K3"/>
    <mergeCell ref="A1:K1"/>
    <mergeCell ref="J5:K5"/>
    <mergeCell ref="A2:K2"/>
    <mergeCell ref="A21:K21"/>
  </mergeCells>
  <pageMargins left="0.7" right="0.7" top="0.75" bottom="0.75" header="0.3" footer="0.3"/>
  <pageSetup scale="5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2626148a-8767-4a33-8dc0-d5407bb8d818">
      <Terms xmlns="http://schemas.microsoft.com/office/infopath/2007/PartnerControls"/>
    </lcf76f155ced4ddcb4097134ff3c332f>
    <TaxCatchAll xmlns="b097eda1-a156-49b6-9370-51c9633c5021" xsi:nil="true"/>
    <Unit xmlns="2626148a-8767-4a33-8dc0-d5407bb8d818" xsi:nil="true"/>
    <Outage xmlns="2626148a-8767-4a33-8dc0-d5407bb8d818">false</Outage>
    <ProjectManager xmlns="2626148a-8767-4a33-8dc0-d5407bb8d818" xsi:nil="true"/>
    <COMPELETE_x003f_ xmlns="2626148a-8767-4a33-8dc0-d5407bb8d818">false</COMPELETE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92CEE771E42F408D29DEBCAD2FC242" ma:contentTypeVersion="22" ma:contentTypeDescription="Create a new document." ma:contentTypeScope="" ma:versionID="6ba3a56be51ee9031558f55d727e8d3f">
  <xsd:schema xmlns:xsd="http://www.w3.org/2001/XMLSchema" xmlns:xs="http://www.w3.org/2001/XMLSchema" xmlns:p="http://schemas.microsoft.com/office/2006/metadata/properties" xmlns:ns1="http://schemas.microsoft.com/sharepoint/v3" xmlns:ns2="2626148a-8767-4a33-8dc0-d5407bb8d818" xmlns:ns3="b097eda1-a156-49b6-9370-51c9633c5021" targetNamespace="http://schemas.microsoft.com/office/2006/metadata/properties" ma:root="true" ma:fieldsID="16f0a56bad506f03604e4236b0d51430" ns1:_="" ns2:_="" ns3:_="">
    <xsd:import namespace="http://schemas.microsoft.com/sharepoint/v3"/>
    <xsd:import namespace="2626148a-8767-4a33-8dc0-d5407bb8d818"/>
    <xsd:import namespace="b097eda1-a156-49b6-9370-51c9633c50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ProjectManager" minOccurs="0"/>
                <xsd:element ref="ns2:Unit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COMPELETE_x003f_"/>
                <xsd:element ref="ns2:MediaServiceLocation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Outag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26148a-8767-4a33-8dc0-d5407bb8d8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ProjectManager" ma:index="12" nillable="true" ma:displayName="Project Manager " ma:format="Dropdown" ma:indexed="true" ma:internalName="ProjectManager">
      <xsd:simpleType>
        <xsd:restriction base="dms:Text">
          <xsd:maxLength value="255"/>
        </xsd:restriction>
      </xsd:simpleType>
    </xsd:element>
    <xsd:element name="Unit" ma:index="13" nillable="true" ma:displayName="Unit " ma:format="Dropdown" ma:indexed="true" ma:internalName="Unit">
      <xsd:simpleType>
        <xsd:restriction base="dms:Choice">
          <xsd:enumeration value="B54"/>
          <xsd:enumeration value="G62"/>
          <xsd:enumeration value="N00"/>
          <xsd:enumeration value="N01"/>
          <xsd:enumeration value="N02"/>
          <xsd:enumeration value="N03"/>
          <xsd:enumeration value="N33"/>
          <xsd:enumeration value="N34"/>
          <xsd:enumeration value="N35"/>
          <xsd:enumeration value="N36"/>
          <xsd:enumeration value="N38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b6b1703a-8bd9-45b1-a093-1bbf3c09aa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COMPELETE_x003f_" ma:index="23" ma:displayName="COMPELETE?" ma:default="0" ma:description="Is ths PWO complete" ma:format="Dropdown" ma:internalName="COMPELETE_x003f_">
      <xsd:simpleType>
        <xsd:restriction base="dms:Boolea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Outage" ma:index="28" nillable="true" ma:displayName="Outage" ma:default="0" ma:description="Does the work require an Outage" ma:format="Dropdown" ma:internalName="Outage">
      <xsd:simpleType>
        <xsd:restriction base="dms:Boolean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97eda1-a156-49b6-9370-51c9633c502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5f3ece4-b2ac-4186-b2fd-434a25ab42f2}" ma:internalName="TaxCatchAll" ma:showField="CatchAllData" ma:web="b097eda1-a156-49b6-9370-51c9633c50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9E94D7-98C7-4872-97B7-7E5C2F18157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B03B91-2132-43D8-A476-3B63AD587442}">
  <ds:schemaRefs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265a5a57-ae55-4673-9542-e1f26915c84a"/>
    <ds:schemaRef ds:uri="7c71227d-fdd1-49d3-aa9d-ee24142e037c"/>
    <ds:schemaRef ds:uri="http://schemas.microsoft.com/sharepoint/v3"/>
    <ds:schemaRef ds:uri="2626148a-8767-4a33-8dc0-d5407bb8d818"/>
    <ds:schemaRef ds:uri="b097eda1-a156-49b6-9370-51c9633c5021"/>
  </ds:schemaRefs>
</ds:datastoreItem>
</file>

<file path=customXml/itemProps3.xml><?xml version="1.0" encoding="utf-8"?>
<ds:datastoreItem xmlns:ds="http://schemas.openxmlformats.org/officeDocument/2006/customXml" ds:itemID="{ACB8E03E-D3BF-4097-BC36-8293D61FE4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626148a-8767-4a33-8dc0-d5407bb8d818"/>
    <ds:schemaRef ds:uri="b097eda1-a156-49b6-9370-51c9633c50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cd2f593-b620-467c-a587-c03dd1fada9b}" enabled="1" method="Privileged" siteId="{c0d91960-576d-4631-bc37-56584b7dc8d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</vt:i4>
      </vt:variant>
    </vt:vector>
  </HeadingPairs>
  <TitlesOfParts>
    <vt:vector size="17" baseType="lpstr">
      <vt:lpstr>Bid Totals</vt:lpstr>
      <vt:lpstr>Northside Gen.</vt:lpstr>
      <vt:lpstr>CT's</vt:lpstr>
      <vt:lpstr>Water Plants</vt:lpstr>
      <vt:lpstr>Core City &amp; BioSolids</vt:lpstr>
      <vt:lpstr>North Grid</vt:lpstr>
      <vt:lpstr>East Grid</vt:lpstr>
      <vt:lpstr>South Grid</vt:lpstr>
      <vt:lpstr>West Grid</vt:lpstr>
      <vt:lpstr>St Johns Grid</vt:lpstr>
      <vt:lpstr>Nassau Grid</vt:lpstr>
      <vt:lpstr>T&amp;M Rates</vt:lpstr>
      <vt:lpstr>Load Tests</vt:lpstr>
      <vt:lpstr>'Northside Gen.'!Print_Area</vt:lpstr>
      <vt:lpstr>'Water Plants'!Print_Area</vt:lpstr>
      <vt:lpstr>'Northside Gen.'!Print_Titles</vt:lpstr>
      <vt:lpstr>'Water Plants'!Print_Titles</vt:lpstr>
    </vt:vector>
  </TitlesOfParts>
  <Manager/>
  <Company>JEA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Guevarra, Larry</dc:creator>
  <cp:keywords/>
  <dc:description/>
  <cp:lastModifiedBy>Evers, Camie A.</cp:lastModifiedBy>
  <cp:revision/>
  <dcterms:created xsi:type="dcterms:W3CDTF">2018-11-27T13:44:10Z</dcterms:created>
  <dcterms:modified xsi:type="dcterms:W3CDTF">2026-06-17T13:59:49Z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7aef6417-5a59-4183-96ea-9df7dfe828ac</vt:lpwstr>
  </property>
  <property fmtid="{D5CDD505-2E9C-101B-9397-08002B2CF9AE}" pid="3" name="ContentTypeId">
    <vt:lpwstr>0x010100BF92CEE771E42F408D29DEBCAD2FC242</vt:lpwstr>
  </property>
  <property fmtid="{D5CDD505-2E9C-101B-9397-08002B2CF9AE}" pid="4" name="Order">
    <vt:r8>3357600</vt:r8>
  </property>
  <property fmtid="{D5CDD505-2E9C-101B-9397-08002B2CF9AE}" pid="5" name="SV_QUERY_LIST_4F35BF76-6C0D-4D9B-82B2-816C12CF3733">
    <vt:lpwstr>empty_477D106A-C0D6-4607-AEBD-E2C9D60EA279</vt:lpwstr>
  </property>
  <property fmtid="{D5CDD505-2E9C-101B-9397-08002B2CF9AE}" pid="6" name="SV_HIDDEN_GRID_QUERY_LIST_4F35BF76-6C0D-4D9B-82B2-816C12CF3733">
    <vt:lpwstr>empty_477D106A-C0D6-4607-AEBD-E2C9D60EA279</vt:lpwstr>
  </property>
  <property fmtid="{D5CDD505-2E9C-101B-9397-08002B2CF9AE}" pid="7" name="MediaServiceImageTags">
    <vt:lpwstr/>
  </property>
</Properties>
</file>