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Technology Services\Web User Application Documents\Production\EPSTOREact\Supplements\2021\"/>
    </mc:Choice>
  </mc:AlternateContent>
  <bookViews>
    <workbookView xWindow="0" yWindow="0" windowWidth="28800" windowHeight="11010" activeTab="1"/>
  </bookViews>
  <sheets>
    <sheet name="Instructions" sheetId="2" r:id="rId1"/>
    <sheet name="Evaluation" sheetId="1" r:id="rId2"/>
    <sheet name="Dropdowns" sheetId="3" state="hidden" r:id="rId3"/>
  </sheets>
  <externalReferences>
    <externalReference r:id="rId4"/>
  </externalReferences>
  <definedNames>
    <definedName name="JEA_Rating">Dropdowns!$B$2:$B$5</definedName>
    <definedName name="JEA_Section_Info">Dropdowns!$E$2:$E$5</definedName>
    <definedName name="JEA_Section_Info1">Dropdowns!$F$2:$F$5</definedName>
    <definedName name="JEA_Section1">Dropdowns!$D$2:$D$4</definedName>
    <definedName name="_xlnm.Print_Area" localSheetId="0">Instructions!$B$1:$K$27</definedName>
    <definedName name="Rating" localSheetId="0">[1]Dropdowns!$A$2:$A$4</definedName>
    <definedName name="ToSort" localSheetId="0">#REF!</definedName>
    <definedName name="ToSort">#REF!</definedName>
    <definedName name="ToSort2">#REF!</definedName>
    <definedName name="ToSort3">#REF!</definedName>
    <definedName name="Vendor_Rating">Dropdowns!$A$2:$A$4</definedName>
    <definedName name="Vendor_Section_Info">Dropdowns!$E$2:$E$5</definedName>
    <definedName name="Vendor_Section_Info1">Dropdowns!$E$2:$E$4</definedName>
    <definedName name="Vendor_Section1">Dropdowns!$C$2:$C$3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 l="1"/>
  <c r="H20" i="1"/>
  <c r="F20" i="1"/>
  <c r="H19" i="1"/>
  <c r="F19" i="1"/>
  <c r="H18" i="1"/>
  <c r="F18" i="1"/>
  <c r="H17" i="1"/>
  <c r="F17" i="1"/>
  <c r="H16" i="1"/>
  <c r="F16" i="1"/>
  <c r="H15" i="1"/>
  <c r="F15" i="1"/>
  <c r="H14" i="1"/>
  <c r="F14" i="1"/>
  <c r="D13" i="1"/>
  <c r="H12" i="1"/>
  <c r="F12" i="1"/>
  <c r="H11" i="1"/>
  <c r="F11" i="1"/>
  <c r="H10" i="1"/>
  <c r="F10" i="1"/>
  <c r="D8" i="1"/>
  <c r="D25" i="1" s="1"/>
  <c r="H7" i="1"/>
  <c r="F7" i="1"/>
  <c r="H6" i="1"/>
  <c r="F6" i="1"/>
  <c r="H8" i="1" l="1"/>
  <c r="L8" i="1" s="1"/>
  <c r="D26" i="1"/>
  <c r="H13" i="1"/>
  <c r="D27" i="1"/>
  <c r="H25" i="1"/>
  <c r="F8" i="1"/>
  <c r="F25" i="1" s="1"/>
  <c r="G13" i="1"/>
  <c r="G26" i="1" s="1"/>
  <c r="H26" i="1"/>
  <c r="L13" i="1"/>
  <c r="H21" i="1"/>
  <c r="H27" i="1" s="1"/>
  <c r="F13" i="1"/>
  <c r="F21" i="1"/>
  <c r="F27" i="1"/>
  <c r="E21" i="1"/>
  <c r="E27" i="1" s="1"/>
  <c r="E13" i="1"/>
  <c r="E26" i="1" s="1"/>
  <c r="F26" i="1"/>
  <c r="L21" i="1"/>
  <c r="G21" i="1"/>
  <c r="G27" i="1" s="1"/>
</calcChain>
</file>

<file path=xl/sharedStrings.xml><?xml version="1.0" encoding="utf-8"?>
<sst xmlns="http://schemas.openxmlformats.org/spreadsheetml/2006/main" count="147" uniqueCount="114">
  <si>
    <t>APPENDIX B - Information Security External Data Protection Questionnaire</t>
  </si>
  <si>
    <t>Project Name:</t>
  </si>
  <si>
    <t>Vendor:</t>
  </si>
  <si>
    <r>
      <t xml:space="preserve">The table lists all of the critical requirements JEA is interested in.
1.  ALL ITEMS MUST BE ADDRESSED INDIVIDUALLY AND NO BLANKET RESPONSE TO ALL ITEMS WILL BE ACCEPTED.
2.  FM/PM/NM -The Respondent must specify if the solution meets the requirement fully (FM – Fully Meet), partially (PM - Partially Meet), or not at all (NM - Not Met.).  
3.  State specific evidence in the "Vendor Evidence" column  to allow a determination to made.  Failure to complete will be deemed as “NM – Not Met”.
4. </t>
    </r>
    <r>
      <rPr>
        <b/>
        <sz val="10"/>
        <color rgb="FFFF0000"/>
        <rFont val="Arial"/>
        <family val="2"/>
      </rPr>
      <t>ALL QUESTIONS MUST BE COMPLETED BY ALL RESPONDENTS STORING JEA DATA EXTERNALLY (Ex. PROPOSING A CLOUD, OUTSOURCED OR MANAGED SERVICES SOLUTION).</t>
    </r>
  </si>
  <si>
    <t>Risk Assessment</t>
  </si>
  <si>
    <t>Requirement Category</t>
  </si>
  <si>
    <t>Item</t>
  </si>
  <si>
    <t>Item #</t>
  </si>
  <si>
    <t>Vendor
H/M/L
Rating
(See Next 3 Columns)</t>
  </si>
  <si>
    <t xml:space="preserve">Vendor
H/M/L
Score
</t>
  </si>
  <si>
    <t>JEA
H/M/L
Rating
(See Next 3 Columns)</t>
  </si>
  <si>
    <t xml:space="preserve">JEA
H/M/L
Score
</t>
  </si>
  <si>
    <t>High
(5)</t>
  </si>
  <si>
    <t>Medium
(3)</t>
  </si>
  <si>
    <t>Low
(1)</t>
  </si>
  <si>
    <t>Vendor Evidence</t>
  </si>
  <si>
    <t>Impact</t>
  </si>
  <si>
    <r>
      <rPr>
        <b/>
        <sz val="14"/>
        <rFont val="Arial"/>
        <family val="2"/>
      </rPr>
      <t>INFORMATIONAL</t>
    </r>
    <r>
      <rPr>
        <b/>
        <sz val="10"/>
        <rFont val="Arial"/>
        <family val="2"/>
      </rPr>
      <t xml:space="preserve">
This section must be completed by the respondent.</t>
    </r>
  </si>
  <si>
    <r>
      <rPr>
        <b/>
        <sz val="10"/>
        <rFont val="Arial"/>
        <family val="2"/>
      </rPr>
      <t>Data Classifications</t>
    </r>
    <r>
      <rPr>
        <sz val="10"/>
        <rFont val="Arial"/>
        <family val="2"/>
      </rPr>
      <t xml:space="preserve">
List any Confidential or Sensitive data being stored or transmitted.
</t>
    </r>
  </si>
  <si>
    <t>The provider states that confidential data will be stored or transmitted in the proposed solution.  
Confidential Information is defined as Data for which there is a legal obligation not to disclose. The data elements require the highest levels of restriction due to the risk or harm that will result from disclosure or inappropriate use. Release of such information will be harmful to JEA’s interests.</t>
  </si>
  <si>
    <t xml:space="preserve">The provider states that there will be NO confidential or sensitive data stored or transmitted on the proposed solution. </t>
  </si>
  <si>
    <r>
      <rPr>
        <b/>
        <sz val="10"/>
        <rFont val="Arial"/>
        <family val="2"/>
      </rPr>
      <t xml:space="preserve">Integrations to JEA Information Technology Assets </t>
    </r>
    <r>
      <rPr>
        <sz val="10"/>
        <rFont val="Arial"/>
        <family val="2"/>
      </rPr>
      <t xml:space="preserve">
If known, list any planned JEA Information Technology Asset integrations.  Includes, but is not limited to, hardware, software and/or data. </t>
    </r>
  </si>
  <si>
    <t>The provider has stated there are 4 or more planned integrations of data, software, or hardware to JEA Information Technology Assets.  Multiple data, software and hardware integrations.</t>
  </si>
  <si>
    <t xml:space="preserve">The provider has stated there are 3 or less planned integrations of data, software, or hardware to JEA Information Technology Assets.  Multiple data, software and hardware integrations </t>
  </si>
  <si>
    <t>The provider has stated there are no planned integrations to JEA Information Technology Assets.  All information, including user provisioning will be managed without system data or integrations.</t>
  </si>
  <si>
    <t>Section Total:</t>
  </si>
  <si>
    <t>Vendor
NM/PM/FM
Rating
(See Next 3 Columns)</t>
  </si>
  <si>
    <t xml:space="preserve">Vendor
NM/PM/FM
Score
</t>
  </si>
  <si>
    <t>JEA
NM/PM/FM
Rating
(See Next 3 Columns)</t>
  </si>
  <si>
    <t xml:space="preserve">JEA
NM/PM/FM
Score
</t>
  </si>
  <si>
    <t>NM - "Not Met"
Definition
(0)</t>
  </si>
  <si>
    <t>PM - "Partially Met"
Definition
(1)</t>
  </si>
  <si>
    <t>FM - "Fully Met"
Definition
(2)</t>
  </si>
  <si>
    <t>Likelihood</t>
  </si>
  <si>
    <r>
      <rPr>
        <b/>
        <sz val="14"/>
        <rFont val="Arial"/>
        <family val="2"/>
      </rPr>
      <t>MINIMUM QUALIFICATION</t>
    </r>
    <r>
      <rPr>
        <b/>
        <sz val="10"/>
        <rFont val="Arial"/>
        <family val="2"/>
      </rPr>
      <t xml:space="preserve">
This section lists the Critical requirements that each Respondent must meet.</t>
    </r>
  </si>
  <si>
    <t>The provider says nothing on internal control assessments, or states that assessments or audits may be negotiated if the customer pays and both parties agree to the scope of the assessment or audit.</t>
  </si>
  <si>
    <t>N/A</t>
  </si>
  <si>
    <r>
      <rPr>
        <b/>
        <sz val="10"/>
        <rFont val="Arial"/>
        <family val="2"/>
      </rPr>
      <t xml:space="preserve">PROVIDE DECLARATION WITH BID
</t>
    </r>
    <r>
      <rPr>
        <sz val="10"/>
        <rFont val="Arial"/>
        <family val="2"/>
      </rPr>
      <t xml:space="preserve">The Company Data must only be stored within the Continental United States.
</t>
    </r>
  </si>
  <si>
    <t>The provider is silent on data storage location or the documentation states that data is either stored or backed up outside the Continental United States.</t>
  </si>
  <si>
    <r>
      <rPr>
        <b/>
        <sz val="10"/>
        <rFont val="Arial"/>
        <family val="2"/>
      </rPr>
      <t xml:space="preserve">3rd party Integrations or partnerships
</t>
    </r>
    <r>
      <rPr>
        <sz val="10"/>
        <rFont val="Arial"/>
        <family val="2"/>
      </rPr>
      <t xml:space="preserve">List any 3rd party integrations or partnerships for your proposed solution and provide item 1 &amp; 2 for these companies
</t>
    </r>
  </si>
  <si>
    <t>The provider supplies a list of all 3rd party integrations or partnerships but  is silent on data storage location or 3rd party audits of listed entities..</t>
  </si>
  <si>
    <t>The provider supplies a list of all 3rd party integrations or partnerships but only provides a partial declaration of data storage location or 3rd party audits of listed entities.</t>
  </si>
  <si>
    <t>All 3rd party integrations or partnerships are compliant for 1 &amp; 2 on all listed with documentation provided.  Also fully meets if there are no integrations or partnerships.</t>
  </si>
  <si>
    <r>
      <rPr>
        <b/>
        <sz val="14"/>
        <rFont val="Arial"/>
        <family val="2"/>
      </rPr>
      <t>CRITICAL REQUIREMENTS</t>
    </r>
    <r>
      <rPr>
        <b/>
        <sz val="10"/>
        <rFont val="Arial"/>
        <family val="2"/>
      </rPr>
      <t xml:space="preserve">
This section lists additional security standards that JEA would like to have incorporated into the solution but are not required. 
The answers provided in this section will be scored as part of the Evaluation Matrix for points. 
Ability to Support these.</t>
    </r>
  </si>
  <si>
    <r>
      <t xml:space="preserve">Data Protection
</t>
    </r>
    <r>
      <rPr>
        <sz val="10"/>
        <rFont val="Arial"/>
        <family val="2"/>
      </rPr>
      <t>Server encryption is the process of encrypting or protecting data that's not moving through networks.
Network encryption is the process of encrypting or encoding data and messages transmitted or communicated over a computer network.</t>
    </r>
  </si>
  <si>
    <t>No data encryption in place.</t>
  </si>
  <si>
    <t>The provider describes, in the vendor evidence column, their policies for data encryption for data at rest OR transit, but not both.  Only partial data encryption in place.</t>
  </si>
  <si>
    <t>The provider describes, in the vendor evidence column, their policies for data encryption for data at rest AND transit.  Data encryption is in place for the level of data being protected.</t>
  </si>
  <si>
    <r>
      <t xml:space="preserve">Centralized Administration - Authentication
</t>
    </r>
    <r>
      <rPr>
        <sz val="10"/>
        <rFont val="Arial"/>
        <family val="2"/>
      </rPr>
      <t>Active Directory is used for all JEA employee accessed systems to facilitate automated user provisioning and termination triggered by Human Resources. Prefer native application integration with AD followed by a custom connector</t>
    </r>
  </si>
  <si>
    <t>The provider utilizes own administration tool that does not integrate to JEA centralized administration.</t>
  </si>
  <si>
    <t>The provider is able to tie to JEA centralized administration tools (SAML)</t>
  </si>
  <si>
    <t>The provider is able to tie to JEA centralized administration tools (SAML) and requires multi factor authentication.</t>
  </si>
  <si>
    <r>
      <t>Centralized Administration - Authorization</t>
    </r>
    <r>
      <rPr>
        <sz val="10"/>
        <rFont val="Arial"/>
        <family val="2"/>
      </rPr>
      <t xml:space="preserve">
Active Directory is used for all JEA employee accessed systems to facilitate automated user provisioning and termination triggered by Human Resources. Prefer native application integration with AD followed by a custom connector</t>
    </r>
  </si>
  <si>
    <t>The provider utilizes own administration tool.  There is no directory integration in place.</t>
  </si>
  <si>
    <t>The provider is able to utilize  JEA centralized administration tools for group membership mapping to roles.  Directory integration is limited to the system itself with manual ties to external systems or custom connector.</t>
  </si>
  <si>
    <t>The provider is able to utilize  JEA centralized administration tools for group membership mapping to roles with native application integration.  Directory integration is automatic and integrated with the system.</t>
  </si>
  <si>
    <r>
      <t xml:space="preserve">Incident Response
</t>
    </r>
    <r>
      <rPr>
        <sz val="10"/>
        <rFont val="Arial"/>
        <family val="2"/>
      </rPr>
      <t>Incident response is an organized approach to addressing and managing the aftermath of a security breach or attack (also known as an incident). The goal is to handle the situation in a way that limits damage and reduces recovery time and costs.</t>
    </r>
  </si>
  <si>
    <t>The provider does not speak to incident response handling.</t>
  </si>
  <si>
    <t>The provider states that there is an incident response plan in place.</t>
  </si>
  <si>
    <t>The provider specifies an incident response process and this process includes a notification process in the event of an incident within 24 hours of identification.</t>
  </si>
  <si>
    <r>
      <rPr>
        <b/>
        <sz val="10"/>
        <rFont val="Arial"/>
        <family val="2"/>
      </rPr>
      <t>Data Loss Protection</t>
    </r>
    <r>
      <rPr>
        <sz val="10"/>
        <rFont val="Arial"/>
        <family val="2"/>
      </rPr>
      <t xml:space="preserve">
Data loss prevention (DLP) is a strategy for making sure that end users do not send sensitive or critical information outside the corporate network. The term is also used to describe software products that help a network administrator control what data end users can transfer</t>
    </r>
  </si>
  <si>
    <t>There is no DLP solution in place.</t>
  </si>
  <si>
    <t>The provider states a DLP solution can be put in place if requested by the customer.</t>
  </si>
  <si>
    <t>The provider has a DLP solution that is standard in all contracts.</t>
  </si>
  <si>
    <r>
      <t xml:space="preserve">Malware
</t>
    </r>
    <r>
      <rPr>
        <sz val="10"/>
        <rFont val="Arial"/>
        <family val="2"/>
      </rPr>
      <t>'Malware' is an umbrella term used to refer to a variety of forms of hostile or intrusive software, including computer viruses, worms, Trojan horses, ransomware, spyware, adware, scareware, and other malicious programs.</t>
    </r>
  </si>
  <si>
    <t>The provider does not speak to malware protection.</t>
  </si>
  <si>
    <t>The provider states that some systems will be protected against malware.</t>
  </si>
  <si>
    <t>The provider states that they will provide malware protection on all systems.</t>
  </si>
  <si>
    <r>
      <t xml:space="preserve">System Monitoring
</t>
    </r>
    <r>
      <rPr>
        <sz val="10"/>
        <rFont val="Arial"/>
        <family val="2"/>
      </rPr>
      <t>What type of logs are available? Application, database, server, network? How often are you able to provide these logs?</t>
    </r>
  </si>
  <si>
    <t>No Audit information is available</t>
  </si>
  <si>
    <t xml:space="preserve"> The provider specifies that they have in place security information management and/or security event monitoring. Logs are however not provided to the customer.</t>
  </si>
  <si>
    <t>The provider specifies that they have in place a full SIEM and logs will be provided to the customer. Logs are retained for a minimum of 90 days.</t>
  </si>
  <si>
    <t xml:space="preserve"> Critical Section Total:</t>
  </si>
  <si>
    <t>Summary:</t>
  </si>
  <si>
    <t>Possible
Score
Vendor/JEA</t>
  </si>
  <si>
    <t>Pass/Fail</t>
  </si>
  <si>
    <t>Score</t>
  </si>
  <si>
    <t>Section 1 - Minimum Qualifications:</t>
  </si>
  <si>
    <t>Section 2 - Critical Requirements:</t>
  </si>
  <si>
    <t>This spreadsheet was designed to serve as an objective evaluation of the security, integrations and data aspects of proposed cloud, outsourced or managed service applications. It allows vendors to complete the spreadsheet based on their proposed solution and it allows JEA an objective measurement for comparison to other solutions offered in  the current market.</t>
  </si>
  <si>
    <t>This spreadsheet MUST be completed for ANY/ALL Proposed Cloud, Outsourced and/or Managed Services Solutions.</t>
  </si>
  <si>
    <t>1. ALL ITEMS MUST BE ADDRESSED INDIVIDUALLY AND NO BLANKET RESPONSE TO ALL ITEMS WILL BE ACCEPTED.</t>
  </si>
  <si>
    <t>2. ALL ITEMS IN THE MINIMUM QUALIFICATIONS SECTION MUST BE FULLY MET (FM) WITH EVIDENCE, IN ORDER FOR THE EVALUATION TO MOVE ONTO THE NEXT STEP.</t>
  </si>
  <si>
    <r>
      <rPr>
        <b/>
        <sz val="10"/>
        <rFont val="Arial"/>
        <family val="2"/>
      </rPr>
      <t>3.</t>
    </r>
    <r>
      <rPr>
        <sz val="10"/>
        <rFont val="Arial"/>
        <family val="2"/>
      </rPr>
      <t xml:space="preserve"> </t>
    </r>
    <r>
      <rPr>
        <b/>
        <sz val="10"/>
        <rFont val="Arial"/>
        <family val="2"/>
      </rPr>
      <t>FM/PM/NM</t>
    </r>
    <r>
      <rPr>
        <sz val="10"/>
        <rFont val="Arial"/>
        <family val="2"/>
      </rPr>
      <t xml:space="preserve"> -The Respondent must specify if the proposed solution meets the requirement fully (FM – Fully Meet), partially (PM - Partially Meet), or not at all (NM - Not Met.).  </t>
    </r>
  </si>
  <si>
    <r>
      <rPr>
        <b/>
        <sz val="10"/>
        <rFont val="Arial"/>
        <family val="2"/>
      </rPr>
      <t>4.</t>
    </r>
    <r>
      <rPr>
        <sz val="10"/>
        <rFont val="Arial"/>
        <family val="2"/>
      </rPr>
      <t xml:space="preserve"> State specific evidence in the "</t>
    </r>
    <r>
      <rPr>
        <b/>
        <sz val="10"/>
        <rFont val="Arial"/>
        <family val="2"/>
      </rPr>
      <t>Vendor Evidence</t>
    </r>
    <r>
      <rPr>
        <sz val="10"/>
        <rFont val="Arial"/>
        <family val="2"/>
      </rPr>
      <t>" column  to allow a determination to made.  Failure to complete this column will be deemed as “NM – Not Met”.</t>
    </r>
  </si>
  <si>
    <t>Definitions:</t>
  </si>
  <si>
    <t>Term</t>
  </si>
  <si>
    <t>Definition</t>
  </si>
  <si>
    <t>Cloud Solution</t>
  </si>
  <si>
    <t>Any solution in which scalable and elastic IT-Enabled capabilities are delivered as a service using Internet technologies. For JEA purposes a Cloud Solution is defined as any proposed solution where JEA Information technology Assets are held or moved offsite.</t>
  </si>
  <si>
    <t xml:space="preserve">JEA Information Technology Assets </t>
  </si>
  <si>
    <t>Includes, but is not limited to, hardware, software and/or data.</t>
  </si>
  <si>
    <t>Outsourced Solution</t>
  </si>
  <si>
    <t>A solution that uses external service providers to effectively deliver a business process, application service and/or infrastructure solutions for business outcomes.</t>
  </si>
  <si>
    <t>Managed Services</t>
  </si>
  <si>
    <t>A solution that uses external service providers to deliver network, application, system and/or e-management services across a network to multiple enterprises, using a "pay-as-you-go" pricing model.</t>
  </si>
  <si>
    <t>H</t>
  </si>
  <si>
    <t>Vendor Rating</t>
  </si>
  <si>
    <t>JEA Rating</t>
  </si>
  <si>
    <t>Vendor Section 1</t>
  </si>
  <si>
    <t>JEA Section 1</t>
  </si>
  <si>
    <t>Vendor Section Info</t>
  </si>
  <si>
    <t>JEA Section Info</t>
  </si>
  <si>
    <t>NM</t>
  </si>
  <si>
    <t>PM</t>
  </si>
  <si>
    <t>FM</t>
  </si>
  <si>
    <t>M</t>
  </si>
  <si>
    <t>L</t>
  </si>
  <si>
    <t>INFORMATIONAL</t>
  </si>
  <si>
    <t>n/a</t>
  </si>
  <si>
    <t>The provider contractually commits to keeping Company data within the Continental United States.  This includes any backups of the company data.</t>
  </si>
  <si>
    <r>
      <rPr>
        <b/>
        <sz val="10"/>
        <rFont val="Arial"/>
        <family val="2"/>
      </rPr>
      <t xml:space="preserve">PROVIDE REPORT WITH BID 
</t>
    </r>
    <r>
      <rPr>
        <sz val="10"/>
        <rFont val="Arial"/>
        <family val="2"/>
      </rPr>
      <t xml:space="preserve">The Provider must be  SOC 2 Type 2, OR ISO 27001, OR other relevant security related assessment compliant (An independent third party assessment report will be required annually).
</t>
    </r>
  </si>
  <si>
    <t xml:space="preserve">The provider is SOC 2 Type 2 or ISO 27001 Compliant OR the provider is compliant with another relevant security related assessment, and has provided a certificate and/or a Auditor's Report of the certification, or the provider has included an independent third party assessment report.   The provider commits to provide annual evidence of valid assessment annually.  </t>
  </si>
  <si>
    <t>The provider states that sensitive data will be stored or transmitted in the proposed solution.  Sensitive Information is defined as Data that is not legally protected, but should not be made public and should only be disclosed under limited circumstances. Users must be granted specific authorization to access since the data's unauthorized disclosure, alteration, or destruction may cause perceivable damage to JEA.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</si>
</sst>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2"/>
      <name val="Arial"/>
      <family val="2"/>
    </font>
    <font>
      <sz val="10"/>
      <name val="Arial"/>
      <family val="2"/>
    </font>
    <font>
      <b/>
      <sz val="10"/>
      <name val="Arial"/>
      <family val="2"/>
    </font>
    <font>
      <b/>
      <sz val="11"/>
      <name val="Arial"/>
      <family val="2"/>
    </font>
    <font>
      <b/>
      <sz val="10"/>
      <color rgb="FFFF0000"/>
      <name val="Arial"/>
      <family val="2"/>
    </font>
    <font>
      <i/>
      <sz val="10"/>
      <color indexed="53"/>
      <name val="Arial"/>
      <family val="2"/>
    </font>
    <font>
      <b/>
      <sz val="10"/>
      <color theme="0"/>
      <name val="Arial"/>
      <family val="2"/>
    </font>
    <font>
      <b/>
      <sz val="14"/>
      <name val="Arial"/>
      <family val="2"/>
    </font>
  </fonts>
  <fills count="9">
    <fill>
      <patternFill patternType="none"/>
    </fill>
    <fill>
      <patternFill patternType="gray125"/>
    </fill>
    <fill>
      <patternFill patternType="solid">
        <fgColor rgb="FFFFFF99"/>
        <bgColor indexed="64"/>
      </patternFill>
    </fill>
    <fill>
      <patternFill patternType="solid">
        <fgColor rgb="FFFF99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C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2" fillId="0" borderId="0" applyFont="0" applyFill="0" applyBorder="0" applyAlignment="0" applyProtection="0"/>
    <xf numFmtId="0" fontId="2" fillId="0" borderId="0"/>
  </cellStyleXfs>
  <cellXfs count="94">
    <xf numFmtId="0" fontId="0" fillId="0" borderId="0" xfId="0"/>
    <xf numFmtId="0" fontId="1" fillId="0" borderId="0" xfId="0" applyFont="1" applyBorder="1" applyAlignment="1">
      <alignment horizontal="left" vertical="top"/>
    </xf>
    <xf numFmtId="0" fontId="2" fillId="0" borderId="0" xfId="0" applyFont="1" applyBorder="1" applyAlignment="1">
      <alignment horizontal="left" vertical="top" wrapText="1"/>
    </xf>
    <xf numFmtId="0" fontId="2" fillId="0" borderId="0" xfId="0" applyFont="1" applyBorder="1" applyAlignment="1">
      <alignment horizontal="center" vertical="top" wrapText="1"/>
    </xf>
    <xf numFmtId="0" fontId="2" fillId="0" borderId="0" xfId="0" applyFont="1" applyBorder="1" applyAlignment="1">
      <alignment horizontal="left"/>
    </xf>
    <xf numFmtId="0" fontId="2" fillId="0" borderId="0" xfId="0" applyFont="1" applyBorder="1"/>
    <xf numFmtId="0" fontId="3" fillId="0" borderId="0" xfId="0" applyFont="1" applyBorder="1" applyAlignment="1">
      <alignment vertical="top"/>
    </xf>
    <xf numFmtId="0" fontId="3" fillId="2" borderId="1" xfId="0" applyFont="1" applyFill="1" applyBorder="1" applyAlignment="1" applyProtection="1">
      <alignment horizontal="left" vertical="top" wrapText="1"/>
      <protection locked="0"/>
    </xf>
    <xf numFmtId="0" fontId="3" fillId="0" borderId="0" xfId="0" applyFont="1" applyBorder="1" applyAlignment="1">
      <alignment vertical="center" wrapText="1"/>
    </xf>
    <xf numFmtId="0" fontId="3" fillId="2" borderId="1" xfId="0" applyFont="1" applyFill="1" applyBorder="1" applyAlignment="1" applyProtection="1">
      <alignment horizontal="left" vertical="top"/>
      <protection locked="0"/>
    </xf>
    <xf numFmtId="0" fontId="4" fillId="0" borderId="2" xfId="0" applyFont="1" applyBorder="1" applyAlignment="1">
      <alignment horizontal="center" vertical="top"/>
    </xf>
    <xf numFmtId="0" fontId="6" fillId="0" borderId="0" xfId="0" applyFont="1" applyFill="1" applyBorder="1" applyAlignment="1">
      <alignment horizont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6"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5" borderId="1" xfId="0" applyFont="1" applyFill="1" applyBorder="1" applyAlignment="1" applyProtection="1">
      <alignment horizontal="center" vertical="center" wrapText="1"/>
      <protection locked="0"/>
    </xf>
    <xf numFmtId="0" fontId="2" fillId="5" borderId="1" xfId="0" applyFont="1" applyFill="1" applyBorder="1" applyAlignment="1">
      <alignment horizontal="center" vertical="center" wrapText="1"/>
    </xf>
    <xf numFmtId="0" fontId="2" fillId="4" borderId="1" xfId="0" applyFont="1" applyFill="1" applyBorder="1" applyAlignment="1">
      <alignment horizontal="left" vertical="top" wrapText="1"/>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right" vertical="top" wrapText="1"/>
    </xf>
    <xf numFmtId="0" fontId="3" fillId="4" borderId="1" xfId="0" applyFont="1" applyFill="1" applyBorder="1" applyAlignment="1">
      <alignment horizontal="center" vertical="top" wrapText="1"/>
    </xf>
    <xf numFmtId="9" fontId="2" fillId="4" borderId="1" xfId="1" applyFont="1" applyFill="1" applyBorder="1" applyAlignment="1">
      <alignment horizontal="left" vertical="top" wrapText="1"/>
    </xf>
    <xf numFmtId="0" fontId="2" fillId="0" borderId="0" xfId="0" applyFont="1" applyFill="1" applyBorder="1" applyAlignment="1">
      <alignment horizontal="left" vertical="center"/>
    </xf>
    <xf numFmtId="0" fontId="2" fillId="7"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2" fillId="7" borderId="1" xfId="0" applyFont="1" applyFill="1" applyBorder="1" applyAlignment="1">
      <alignment horizontal="left" vertical="top" wrapText="1"/>
    </xf>
    <xf numFmtId="0" fontId="2" fillId="7" borderId="1" xfId="0" applyFont="1" applyFill="1" applyBorder="1" applyAlignment="1" applyProtection="1">
      <alignment horizontal="left" vertical="top" wrapText="1"/>
      <protection locked="0"/>
    </xf>
    <xf numFmtId="0" fontId="3" fillId="7" borderId="1" xfId="0" applyFont="1" applyFill="1" applyBorder="1" applyAlignment="1">
      <alignment horizontal="center" vertical="center" wrapText="1"/>
    </xf>
    <xf numFmtId="0" fontId="3" fillId="7" borderId="1" xfId="0" applyFont="1" applyFill="1" applyBorder="1" applyAlignment="1">
      <alignment horizontal="right" vertical="top" wrapText="1"/>
    </xf>
    <xf numFmtId="0" fontId="3" fillId="7" borderId="1" xfId="0" applyFont="1" applyFill="1" applyBorder="1" applyAlignment="1">
      <alignment horizontal="center" vertical="top" wrapText="1"/>
    </xf>
    <xf numFmtId="9" fontId="2" fillId="7" borderId="1" xfId="1" applyFont="1" applyFill="1" applyBorder="1" applyAlignment="1">
      <alignment horizontal="left" vertical="top" wrapText="1"/>
    </xf>
    <xf numFmtId="0" fontId="3"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top" wrapText="1"/>
    </xf>
    <xf numFmtId="0" fontId="2" fillId="8" borderId="1" xfId="0" applyFont="1" applyFill="1" applyBorder="1" applyAlignment="1" applyProtection="1">
      <alignment horizontal="left" vertical="top" wrapText="1"/>
      <protection locked="0"/>
    </xf>
    <xf numFmtId="0" fontId="2" fillId="8" borderId="1" xfId="0" applyFont="1" applyFill="1" applyBorder="1" applyAlignment="1">
      <alignment horizontal="left" vertical="center" wrapText="1"/>
    </xf>
    <xf numFmtId="0" fontId="3" fillId="8" borderId="10" xfId="0" applyFont="1" applyFill="1" applyBorder="1" applyAlignment="1">
      <alignment vertical="center" textRotation="90" wrapText="1"/>
    </xf>
    <xf numFmtId="0" fontId="3" fillId="8" borderId="1" xfId="0" applyFont="1" applyFill="1" applyBorder="1" applyAlignment="1">
      <alignment horizontal="right" vertical="top" wrapText="1"/>
    </xf>
    <xf numFmtId="0" fontId="3" fillId="8" borderId="1" xfId="0" applyFont="1" applyFill="1" applyBorder="1" applyAlignment="1">
      <alignment horizontal="center" vertical="top" wrapText="1"/>
    </xf>
    <xf numFmtId="9" fontId="2" fillId="8" borderId="1" xfId="1" applyFont="1" applyFill="1" applyBorder="1" applyAlignment="1">
      <alignment horizontal="left"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right" vertical="top" wrapText="1"/>
    </xf>
    <xf numFmtId="0" fontId="3" fillId="0" borderId="0" xfId="0" applyFont="1" applyFill="1" applyBorder="1" applyAlignment="1">
      <alignment horizontal="center" vertical="top"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2" fillId="0" borderId="0" xfId="0" applyFont="1" applyBorder="1" applyAlignment="1">
      <alignment horizontal="center"/>
    </xf>
    <xf numFmtId="0" fontId="3" fillId="0" borderId="8" xfId="0" applyFont="1" applyBorder="1" applyAlignment="1">
      <alignment horizontal="right" vertical="top" wrapText="1"/>
    </xf>
    <xf numFmtId="0" fontId="2" fillId="0" borderId="0" xfId="0" applyFont="1" applyFill="1" applyBorder="1" applyAlignment="1">
      <alignment horizontal="left" vertical="center" wrapText="1"/>
    </xf>
    <xf numFmtId="0" fontId="2" fillId="0" borderId="0" xfId="0" applyFont="1" applyBorder="1" applyAlignment="1">
      <alignment horizontal="left" vertical="center"/>
    </xf>
    <xf numFmtId="0" fontId="3" fillId="0" borderId="1" xfId="0" applyFont="1" applyBorder="1" applyAlignment="1">
      <alignment horizontal="right" vertical="top" wrapText="1"/>
    </xf>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9" fontId="3" fillId="0" borderId="1" xfId="1" applyFont="1" applyBorder="1" applyAlignment="1">
      <alignment horizontal="center" vertical="top" wrapText="1"/>
    </xf>
    <xf numFmtId="0" fontId="2" fillId="0" borderId="0" xfId="2"/>
    <xf numFmtId="0" fontId="2" fillId="0" borderId="0" xfId="2" applyAlignment="1">
      <alignment wrapText="1"/>
    </xf>
    <xf numFmtId="0" fontId="2" fillId="0" borderId="0" xfId="2" applyFill="1" applyAlignment="1">
      <alignment wrapText="1"/>
    </xf>
    <xf numFmtId="0" fontId="2" fillId="0" borderId="0" xfId="2" applyFill="1"/>
    <xf numFmtId="0" fontId="3" fillId="0" borderId="0" xfId="2" applyFont="1" applyFill="1" applyAlignment="1">
      <alignment horizontal="center" vertical="center"/>
    </xf>
    <xf numFmtId="0" fontId="1" fillId="0" borderId="0" xfId="2" applyFont="1"/>
    <xf numFmtId="0" fontId="4" fillId="4" borderId="11" xfId="2" applyFont="1" applyFill="1" applyBorder="1" applyAlignment="1">
      <alignment horizontal="center"/>
    </xf>
    <xf numFmtId="0" fontId="2" fillId="0" borderId="15" xfId="2" applyBorder="1" applyAlignment="1">
      <alignment vertical="center" wrapText="1"/>
    </xf>
    <xf numFmtId="0" fontId="2" fillId="0" borderId="18" xfId="2" applyBorder="1" applyAlignment="1">
      <alignment vertical="center" wrapText="1"/>
    </xf>
    <xf numFmtId="0" fontId="2" fillId="0" borderId="20" xfId="2" applyBorder="1" applyAlignment="1">
      <alignment vertical="center" wrapText="1"/>
    </xf>
    <xf numFmtId="0" fontId="3" fillId="0" borderId="0" xfId="0" applyFont="1"/>
    <xf numFmtId="0" fontId="2" fillId="0" borderId="0" xfId="0" applyFont="1" applyAlignment="1">
      <alignment horizontal="left" vertical="top"/>
    </xf>
    <xf numFmtId="0" fontId="2" fillId="0" borderId="0" xfId="0" applyFont="1"/>
    <xf numFmtId="0" fontId="4" fillId="4" borderId="12" xfId="2" applyFont="1" applyFill="1" applyBorder="1" applyAlignment="1">
      <alignment horizontal="center"/>
    </xf>
    <xf numFmtId="0" fontId="4" fillId="4" borderId="13" xfId="2" applyFont="1" applyFill="1" applyBorder="1" applyAlignment="1">
      <alignment horizontal="center"/>
    </xf>
    <xf numFmtId="0" fontId="4" fillId="4" borderId="14" xfId="2" applyFont="1" applyFill="1" applyBorder="1" applyAlignment="1">
      <alignment horizontal="center"/>
    </xf>
    <xf numFmtId="0" fontId="2" fillId="0" borderId="16" xfId="2" applyBorder="1" applyAlignment="1">
      <alignment horizontal="left" wrapText="1"/>
    </xf>
    <xf numFmtId="0" fontId="2" fillId="0" borderId="8" xfId="2" applyBorder="1" applyAlignment="1">
      <alignment horizontal="left" wrapText="1"/>
    </xf>
    <xf numFmtId="0" fontId="2" fillId="0" borderId="17" xfId="2" applyBorder="1" applyAlignment="1">
      <alignment horizontal="left" wrapText="1"/>
    </xf>
    <xf numFmtId="0" fontId="2" fillId="0" borderId="6" xfId="2" applyBorder="1" applyAlignment="1">
      <alignment horizontal="left" vertical="center" wrapText="1"/>
    </xf>
    <xf numFmtId="0" fontId="2" fillId="0" borderId="1" xfId="2" applyBorder="1" applyAlignment="1">
      <alignment horizontal="left" vertical="center" wrapText="1"/>
    </xf>
    <xf numFmtId="0" fontId="2" fillId="0" borderId="19" xfId="2" applyBorder="1" applyAlignment="1">
      <alignment horizontal="left" vertical="center" wrapText="1"/>
    </xf>
    <xf numFmtId="0" fontId="2" fillId="0" borderId="21" xfId="2" applyBorder="1" applyAlignment="1">
      <alignment horizontal="left" vertical="center" wrapText="1"/>
    </xf>
    <xf numFmtId="0" fontId="2" fillId="0" borderId="22" xfId="2" applyBorder="1" applyAlignment="1">
      <alignment horizontal="left" vertical="center" wrapText="1"/>
    </xf>
    <xf numFmtId="0" fontId="2" fillId="0" borderId="23" xfId="2" applyBorder="1" applyAlignment="1">
      <alignment horizontal="left" vertical="center" wrapText="1"/>
    </xf>
    <xf numFmtId="0" fontId="2" fillId="0" borderId="0" xfId="2" applyFont="1" applyFill="1" applyAlignment="1">
      <alignment horizontal="left" wrapText="1"/>
    </xf>
    <xf numFmtId="0" fontId="3" fillId="0" borderId="0" xfId="2" applyFont="1" applyFill="1" applyAlignment="1">
      <alignment horizontal="left" wrapText="1"/>
    </xf>
    <xf numFmtId="0" fontId="3" fillId="0" borderId="2" xfId="0" applyFont="1" applyBorder="1" applyAlignment="1">
      <alignment horizontal="center" vertical="top" wrapText="1"/>
    </xf>
    <xf numFmtId="0" fontId="3" fillId="4" borderId="7" xfId="0" applyFont="1" applyFill="1" applyBorder="1" applyAlignment="1">
      <alignment horizontal="center" vertical="center" textRotation="90" wrapText="1"/>
    </xf>
    <xf numFmtId="0" fontId="3" fillId="4" borderId="8" xfId="0" applyFont="1" applyFill="1" applyBorder="1" applyAlignment="1">
      <alignment horizontal="center" vertical="center" textRotation="90" wrapText="1"/>
    </xf>
    <xf numFmtId="0" fontId="3" fillId="7" borderId="7" xfId="0" applyFont="1" applyFill="1" applyBorder="1" applyAlignment="1">
      <alignment horizontal="center" vertical="center" textRotation="90" wrapText="1"/>
    </xf>
    <xf numFmtId="0" fontId="3" fillId="7" borderId="9" xfId="0" applyFont="1" applyFill="1" applyBorder="1" applyAlignment="1">
      <alignment horizontal="center" vertical="center" textRotation="90" wrapText="1"/>
    </xf>
    <xf numFmtId="0" fontId="3" fillId="7" borderId="8" xfId="0" applyFont="1" applyFill="1" applyBorder="1" applyAlignment="1">
      <alignment horizontal="center" vertical="center" textRotation="90" wrapText="1"/>
    </xf>
    <xf numFmtId="0" fontId="3" fillId="8" borderId="7" xfId="0" applyFont="1" applyFill="1" applyBorder="1" applyAlignment="1">
      <alignment horizontal="center" vertical="center" textRotation="90" wrapText="1"/>
    </xf>
    <xf numFmtId="0" fontId="3" fillId="8" borderId="9" xfId="0" applyFont="1" applyFill="1" applyBorder="1" applyAlignment="1">
      <alignment horizontal="center" vertical="center" textRotation="90" wrapText="1"/>
    </xf>
  </cellXfs>
  <cellStyles count="3">
    <cellStyle name="Normal" xfId="0" builtinId="0"/>
    <cellStyle name="Normal 3" xfId="2"/>
    <cellStyle name="Percent" xfId="1" builtinId="5"/>
  </cellStyles>
  <dxfs count="100">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CC"/>
        </patternFill>
      </fill>
    </dxf>
    <dxf>
      <font>
        <color theme="0"/>
      </font>
      <fill>
        <patternFill>
          <bgColor rgb="FFFF0000"/>
        </patternFill>
      </fill>
    </dxf>
    <dxf>
      <font>
        <color theme="0"/>
      </font>
      <fill>
        <patternFill>
          <bgColor rgb="FF00B050"/>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xdr:col>
      <xdr:colOff>276225</xdr:colOff>
      <xdr:row>0</xdr:row>
      <xdr:rowOff>28576</xdr:rowOff>
    </xdr:from>
    <xdr:ext cx="2124075" cy="1189482"/>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175" y="28576"/>
          <a:ext cx="2124075" cy="118948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s/is/Team%20Site%20%20Operations/Cloud%20Committee/Evaluation%20Matrix/Cloud%20Projects/Oracle%20Analytics/Oracle%20Analytics%20-%20Cloud%20Procurement%20Evaluation%20-%20New%20Format%20-%20Yearwood%20Evalu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TNER LEADER'S TOOLKIT"/>
      <sheetName val="SaaS T&amp;C Evaluation Toolkit"/>
      <sheetName val="Evaluation"/>
      <sheetName val="Contractual"/>
      <sheetName val="Dropdowns"/>
    </sheetNames>
    <sheetDataSet>
      <sheetData sheetId="0"/>
      <sheetData sheetId="1"/>
      <sheetData sheetId="2"/>
      <sheetData sheetId="3"/>
      <sheetData sheetId="4">
        <row r="2">
          <cell r="A2" t="str">
            <v>NM</v>
          </cell>
        </row>
        <row r="3">
          <cell r="A3" t="str">
            <v>PM</v>
          </cell>
        </row>
        <row r="4">
          <cell r="A4" t="str">
            <v>FM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9:K25"/>
  <sheetViews>
    <sheetView showGridLines="0" view="pageBreakPreview" zoomScaleNormal="100" zoomScaleSheetLayoutView="100" workbookViewId="0">
      <selection activeCell="R15" sqref="R15"/>
    </sheetView>
  </sheetViews>
  <sheetFormatPr defaultRowHeight="12.75" x14ac:dyDescent="0.2"/>
  <cols>
    <col min="1" max="1" width="9.140625" style="59"/>
    <col min="2" max="2" width="4.7109375" style="59" customWidth="1"/>
    <col min="3" max="3" width="20.140625" style="59" customWidth="1"/>
    <col min="4" max="10" width="9.140625" style="59"/>
    <col min="11" max="11" width="9.140625" style="59" customWidth="1"/>
    <col min="12" max="16384" width="9.140625" style="59"/>
  </cols>
  <sheetData>
    <row r="9" spans="2:11" ht="3" customHeight="1" x14ac:dyDescent="0.2"/>
    <row r="10" spans="2:11" ht="3" customHeight="1" x14ac:dyDescent="0.2"/>
    <row r="11" spans="2:11" ht="56.25" customHeight="1" x14ac:dyDescent="0.2">
      <c r="C11" s="84" t="s">
        <v>79</v>
      </c>
      <c r="D11" s="84"/>
      <c r="E11" s="84"/>
      <c r="F11" s="84"/>
      <c r="G11" s="84"/>
      <c r="H11" s="84"/>
      <c r="I11" s="84"/>
      <c r="J11" s="84"/>
      <c r="K11" s="84"/>
    </row>
    <row r="12" spans="2:11" ht="3" customHeight="1" x14ac:dyDescent="0.2">
      <c r="B12" s="60"/>
      <c r="C12" s="61"/>
      <c r="D12" s="61"/>
      <c r="E12" s="61"/>
      <c r="F12" s="61"/>
      <c r="G12" s="61"/>
      <c r="H12" s="61"/>
      <c r="I12" s="61"/>
      <c r="J12" s="61"/>
      <c r="K12" s="62"/>
    </row>
    <row r="13" spans="2:11" ht="27.75" customHeight="1" x14ac:dyDescent="0.2">
      <c r="B13" s="60"/>
      <c r="C13" s="85" t="s">
        <v>80</v>
      </c>
      <c r="D13" s="85"/>
      <c r="E13" s="85"/>
      <c r="F13" s="85"/>
      <c r="G13" s="85"/>
      <c r="H13" s="85"/>
      <c r="I13" s="85"/>
      <c r="J13" s="85"/>
      <c r="K13" s="85"/>
    </row>
    <row r="14" spans="2:11" ht="3" customHeight="1" x14ac:dyDescent="0.2">
      <c r="C14" s="62"/>
      <c r="D14" s="62"/>
      <c r="E14" s="62"/>
      <c r="F14" s="62"/>
      <c r="G14" s="62"/>
      <c r="H14" s="62"/>
      <c r="I14" s="62"/>
      <c r="J14" s="62"/>
      <c r="K14" s="62"/>
    </row>
    <row r="15" spans="2:11" ht="29.25" customHeight="1" x14ac:dyDescent="0.2">
      <c r="B15" s="63"/>
      <c r="C15" s="85" t="s">
        <v>81</v>
      </c>
      <c r="D15" s="85"/>
      <c r="E15" s="85"/>
      <c r="F15" s="85"/>
      <c r="G15" s="85"/>
      <c r="H15" s="85"/>
      <c r="I15" s="85"/>
      <c r="J15" s="85"/>
      <c r="K15" s="85"/>
    </row>
    <row r="16" spans="2:11" ht="29.25" customHeight="1" x14ac:dyDescent="0.2">
      <c r="B16" s="63"/>
      <c r="C16" s="85" t="s">
        <v>82</v>
      </c>
      <c r="D16" s="85"/>
      <c r="E16" s="85"/>
      <c r="F16" s="85"/>
      <c r="G16" s="85"/>
      <c r="H16" s="85"/>
      <c r="I16" s="85"/>
      <c r="J16" s="85"/>
      <c r="K16" s="85"/>
    </row>
    <row r="17" spans="2:11" ht="27" customHeight="1" x14ac:dyDescent="0.2">
      <c r="B17" s="63"/>
      <c r="C17" s="84" t="s">
        <v>83</v>
      </c>
      <c r="D17" s="84"/>
      <c r="E17" s="84"/>
      <c r="F17" s="84"/>
      <c r="G17" s="84"/>
      <c r="H17" s="84"/>
      <c r="I17" s="84"/>
      <c r="J17" s="84"/>
      <c r="K17" s="84"/>
    </row>
    <row r="18" spans="2:11" ht="27.75" customHeight="1" x14ac:dyDescent="0.2">
      <c r="B18" s="63"/>
      <c r="C18" s="84" t="s">
        <v>84</v>
      </c>
      <c r="D18" s="84"/>
      <c r="E18" s="84"/>
      <c r="F18" s="84"/>
      <c r="G18" s="84"/>
      <c r="H18" s="84"/>
      <c r="I18" s="84"/>
      <c r="J18" s="84"/>
      <c r="K18" s="62"/>
    </row>
    <row r="19" spans="2:11" ht="3" customHeight="1" x14ac:dyDescent="0.2"/>
    <row r="20" spans="2:11" ht="16.5" thickBot="1" x14ac:dyDescent="0.3">
      <c r="C20" s="64" t="s">
        <v>85</v>
      </c>
    </row>
    <row r="21" spans="2:11" ht="15.75" thickBot="1" x14ac:dyDescent="0.3">
      <c r="C21" s="65" t="s">
        <v>86</v>
      </c>
      <c r="D21" s="72" t="s">
        <v>87</v>
      </c>
      <c r="E21" s="73"/>
      <c r="F21" s="73"/>
      <c r="G21" s="73"/>
      <c r="H21" s="73"/>
      <c r="I21" s="73"/>
      <c r="J21" s="73"/>
      <c r="K21" s="74"/>
    </row>
    <row r="22" spans="2:11" ht="55.5" customHeight="1" x14ac:dyDescent="0.2">
      <c r="C22" s="66" t="s">
        <v>88</v>
      </c>
      <c r="D22" s="75" t="s">
        <v>89</v>
      </c>
      <c r="E22" s="76"/>
      <c r="F22" s="76"/>
      <c r="G22" s="76"/>
      <c r="H22" s="76"/>
      <c r="I22" s="76"/>
      <c r="J22" s="76"/>
      <c r="K22" s="77"/>
    </row>
    <row r="23" spans="2:11" ht="25.5" x14ac:dyDescent="0.2">
      <c r="C23" s="67" t="s">
        <v>90</v>
      </c>
      <c r="D23" s="78" t="s">
        <v>91</v>
      </c>
      <c r="E23" s="79"/>
      <c r="F23" s="79"/>
      <c r="G23" s="79"/>
      <c r="H23" s="79"/>
      <c r="I23" s="79"/>
      <c r="J23" s="79"/>
      <c r="K23" s="80"/>
    </row>
    <row r="24" spans="2:11" ht="29.25" customHeight="1" x14ac:dyDescent="0.2">
      <c r="C24" s="67" t="s">
        <v>92</v>
      </c>
      <c r="D24" s="78" t="s">
        <v>93</v>
      </c>
      <c r="E24" s="79"/>
      <c r="F24" s="79"/>
      <c r="G24" s="79"/>
      <c r="H24" s="79"/>
      <c r="I24" s="79"/>
      <c r="J24" s="79"/>
      <c r="K24" s="80"/>
    </row>
    <row r="25" spans="2:11" ht="40.5" customHeight="1" thickBot="1" x14ac:dyDescent="0.25">
      <c r="C25" s="68" t="s">
        <v>94</v>
      </c>
      <c r="D25" s="81" t="s">
        <v>95</v>
      </c>
      <c r="E25" s="82"/>
      <c r="F25" s="82"/>
      <c r="G25" s="82"/>
      <c r="H25" s="82"/>
      <c r="I25" s="82"/>
      <c r="J25" s="82"/>
      <c r="K25" s="83"/>
    </row>
  </sheetData>
  <mergeCells count="11">
    <mergeCell ref="C18:J18"/>
    <mergeCell ref="C11:K11"/>
    <mergeCell ref="C13:K13"/>
    <mergeCell ref="C15:K15"/>
    <mergeCell ref="C16:K16"/>
    <mergeCell ref="C17:K17"/>
    <mergeCell ref="D21:K21"/>
    <mergeCell ref="D22:K22"/>
    <mergeCell ref="D23:K23"/>
    <mergeCell ref="D24:K24"/>
    <mergeCell ref="D25:K25"/>
  </mergeCells>
  <pageMargins left="0.7" right="0.7" top="0.75" bottom="0.75" header="0.3" footer="0.3"/>
  <pageSetup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9"/>
  <sheetViews>
    <sheetView tabSelected="1" topLeftCell="B1" zoomScale="86" zoomScaleNormal="86" workbookViewId="0">
      <selection activeCell="C2" sqref="C2"/>
    </sheetView>
  </sheetViews>
  <sheetFormatPr defaultRowHeight="12.75" x14ac:dyDescent="0.2"/>
  <cols>
    <col min="1" max="1" width="16.28515625" style="51" hidden="1" customWidth="1"/>
    <col min="2" max="2" width="19" style="51" customWidth="1"/>
    <col min="3" max="3" width="35.140625" style="2" customWidth="1"/>
    <col min="4" max="4" width="13.7109375" style="3" customWidth="1"/>
    <col min="5" max="6" width="14.140625" style="2" customWidth="1"/>
    <col min="7" max="8" width="14.140625" style="2" hidden="1" customWidth="1"/>
    <col min="9" max="9" width="32.42578125" style="2" customWidth="1"/>
    <col min="10" max="10" width="28.85546875" style="4" customWidth="1"/>
    <col min="11" max="11" width="38.28515625" style="4" customWidth="1"/>
    <col min="12" max="12" width="75.42578125" style="4" customWidth="1"/>
    <col min="13" max="13" width="11.28515625" style="5" customWidth="1"/>
    <col min="14" max="16384" width="9.140625" style="5"/>
  </cols>
  <sheetData>
    <row r="1" spans="1:15" ht="15.75" x14ac:dyDescent="0.2">
      <c r="A1" s="1"/>
      <c r="B1" s="1" t="s">
        <v>0</v>
      </c>
    </row>
    <row r="2" spans="1:15" x14ac:dyDescent="0.2">
      <c r="A2" s="6"/>
      <c r="B2" s="6" t="s">
        <v>1</v>
      </c>
      <c r="C2" s="7"/>
      <c r="D2" s="8"/>
      <c r="E2" s="8"/>
      <c r="F2" s="8"/>
      <c r="G2" s="8"/>
      <c r="H2" s="8"/>
      <c r="I2" s="8"/>
      <c r="J2" s="8"/>
      <c r="K2" s="8"/>
    </row>
    <row r="3" spans="1:15" x14ac:dyDescent="0.2">
      <c r="A3" s="6"/>
      <c r="B3" s="6" t="s">
        <v>2</v>
      </c>
      <c r="C3" s="9"/>
      <c r="D3" s="8"/>
      <c r="E3" s="8"/>
      <c r="F3" s="8"/>
      <c r="G3" s="8"/>
      <c r="H3" s="8"/>
      <c r="I3" s="8"/>
      <c r="J3" s="8"/>
      <c r="L3" s="5"/>
    </row>
    <row r="4" spans="1:15" s="11" customFormat="1" ht="70.5" customHeight="1" thickBot="1" x14ac:dyDescent="0.25">
      <c r="A4" s="10"/>
      <c r="B4" s="86" t="s">
        <v>3</v>
      </c>
      <c r="C4" s="86"/>
      <c r="D4" s="86"/>
      <c r="E4" s="86"/>
      <c r="F4" s="86"/>
      <c r="G4" s="86"/>
      <c r="H4" s="86"/>
      <c r="I4" s="86"/>
      <c r="J4" s="86"/>
      <c r="K4" s="86"/>
      <c r="L4" s="86"/>
    </row>
    <row r="5" spans="1:15" s="15" customFormat="1" ht="72" customHeight="1" x14ac:dyDescent="0.2">
      <c r="A5" s="12" t="s">
        <v>4</v>
      </c>
      <c r="B5" s="13" t="s">
        <v>5</v>
      </c>
      <c r="C5" s="14" t="s">
        <v>6</v>
      </c>
      <c r="D5" s="14" t="s">
        <v>7</v>
      </c>
      <c r="E5" s="14" t="s">
        <v>8</v>
      </c>
      <c r="F5" s="14" t="s">
        <v>9</v>
      </c>
      <c r="G5" s="14" t="s">
        <v>10</v>
      </c>
      <c r="H5" s="14" t="s">
        <v>11</v>
      </c>
      <c r="I5" s="14" t="s">
        <v>12</v>
      </c>
      <c r="J5" s="14" t="s">
        <v>13</v>
      </c>
      <c r="K5" s="14" t="s">
        <v>14</v>
      </c>
      <c r="L5" s="14" t="s">
        <v>15</v>
      </c>
    </row>
    <row r="6" spans="1:15" s="15" customFormat="1" ht="191.25" x14ac:dyDescent="0.2">
      <c r="A6" s="16" t="s">
        <v>16</v>
      </c>
      <c r="B6" s="87" t="s">
        <v>17</v>
      </c>
      <c r="C6" s="17" t="s">
        <v>18</v>
      </c>
      <c r="D6" s="18">
        <v>1</v>
      </c>
      <c r="E6" s="19"/>
      <c r="F6" s="20" t="str">
        <f>IF(E6="H",5,IF(E6="M",3,IF(E6="L",1,"")))</f>
        <v/>
      </c>
      <c r="G6" s="20"/>
      <c r="H6" s="20" t="str">
        <f>IF(G6="H",5,IF(G6="M",3,IF(G6="L",1,"")))</f>
        <v/>
      </c>
      <c r="I6" s="21" t="s">
        <v>19</v>
      </c>
      <c r="J6" s="21" t="s">
        <v>113</v>
      </c>
      <c r="K6" s="21" t="s">
        <v>20</v>
      </c>
      <c r="L6" s="22"/>
    </row>
    <row r="7" spans="1:15" s="23" customFormat="1" ht="82.5" customHeight="1" thickBot="1" x14ac:dyDescent="0.25">
      <c r="A7" s="16" t="s">
        <v>16</v>
      </c>
      <c r="B7" s="88"/>
      <c r="C7" s="17" t="s">
        <v>21</v>
      </c>
      <c r="D7" s="18">
        <v>2</v>
      </c>
      <c r="E7" s="19"/>
      <c r="F7" s="20" t="str">
        <f>IF(E7="H",5,IF(E7="M",3,IF(E7="L",1,"")))</f>
        <v/>
      </c>
      <c r="G7" s="20"/>
      <c r="H7" s="20" t="str">
        <f>IF(G7="H",5,IF(G7="M",3,IF(G7="L",1,"")))</f>
        <v/>
      </c>
      <c r="I7" s="21" t="s">
        <v>22</v>
      </c>
      <c r="J7" s="21" t="s">
        <v>23</v>
      </c>
      <c r="K7" s="21" t="s">
        <v>24</v>
      </c>
      <c r="L7" s="22"/>
    </row>
    <row r="8" spans="1:15" s="28" customFormat="1" ht="12.75" hidden="1" customHeight="1" thickBot="1" x14ac:dyDescent="0.25">
      <c r="A8" s="24"/>
      <c r="B8" s="24"/>
      <c r="C8" s="25" t="s">
        <v>25</v>
      </c>
      <c r="D8" s="26">
        <f>COUNT(D5:D7)</f>
        <v>2</v>
      </c>
      <c r="E8" s="20"/>
      <c r="F8" s="26">
        <f>SUM(F5:F7)</f>
        <v>0</v>
      </c>
      <c r="G8" s="20"/>
      <c r="H8" s="26">
        <f>SUM(H5:H7)</f>
        <v>0</v>
      </c>
      <c r="I8" s="21"/>
      <c r="J8" s="21"/>
      <c r="K8" s="21"/>
      <c r="L8" s="27">
        <f>(H8)/(COUNTIF(H5:H7,"&lt;&gt;N/A")*2)</f>
        <v>0</v>
      </c>
      <c r="M8" s="23"/>
      <c r="N8" s="23"/>
      <c r="O8" s="23"/>
    </row>
    <row r="9" spans="1:15" s="15" customFormat="1" ht="72" customHeight="1" x14ac:dyDescent="0.2">
      <c r="A9" s="12" t="s">
        <v>4</v>
      </c>
      <c r="B9" s="13" t="s">
        <v>5</v>
      </c>
      <c r="C9" s="14" t="s">
        <v>6</v>
      </c>
      <c r="D9" s="14" t="s">
        <v>7</v>
      </c>
      <c r="E9" s="14" t="s">
        <v>26</v>
      </c>
      <c r="F9" s="14" t="s">
        <v>27</v>
      </c>
      <c r="G9" s="14" t="s">
        <v>28</v>
      </c>
      <c r="H9" s="14" t="s">
        <v>29</v>
      </c>
      <c r="I9" s="14" t="s">
        <v>30</v>
      </c>
      <c r="J9" s="14" t="s">
        <v>31</v>
      </c>
      <c r="K9" s="14" t="s">
        <v>32</v>
      </c>
      <c r="L9" s="14" t="s">
        <v>15</v>
      </c>
    </row>
    <row r="10" spans="1:15" s="28" customFormat="1" ht="177.75" customHeight="1" x14ac:dyDescent="0.2">
      <c r="A10" s="16" t="s">
        <v>33</v>
      </c>
      <c r="B10" s="89" t="s">
        <v>34</v>
      </c>
      <c r="C10" s="29" t="s">
        <v>111</v>
      </c>
      <c r="D10" s="30">
        <v>3</v>
      </c>
      <c r="E10" s="19"/>
      <c r="F10" s="20" t="str">
        <f>IF(E10="NM",0,IF(E10="PM",1,IF(E10="FM",2,"")))</f>
        <v/>
      </c>
      <c r="G10" s="20"/>
      <c r="H10" s="20" t="str">
        <f>IF(G10="N/A","N/A",IF(G10="NM",0,IF(G10="PM",1,IF(G10="FM",2,""))))</f>
        <v/>
      </c>
      <c r="I10" s="31" t="s">
        <v>35</v>
      </c>
      <c r="J10" s="31" t="s">
        <v>36</v>
      </c>
      <c r="K10" s="31" t="s">
        <v>112</v>
      </c>
      <c r="L10" s="32"/>
    </row>
    <row r="11" spans="1:15" s="28" customFormat="1" ht="103.5" customHeight="1" x14ac:dyDescent="0.2">
      <c r="A11" s="16" t="s">
        <v>33</v>
      </c>
      <c r="B11" s="90"/>
      <c r="C11" s="29" t="s">
        <v>37</v>
      </c>
      <c r="D11" s="30">
        <v>4</v>
      </c>
      <c r="E11" s="19"/>
      <c r="F11" s="20" t="str">
        <f t="shared" ref="F11:F12" si="0">IF(E11="NM",0,IF(E11="PM",1,IF(E11="FM",2,"")))</f>
        <v/>
      </c>
      <c r="G11" s="20"/>
      <c r="H11" s="20" t="str">
        <f>IF(G11="N/A","N/A",IF(G11="NM",0,IF(G11="PM",1,IF(G11="FM",2,""))))</f>
        <v/>
      </c>
      <c r="I11" s="31" t="s">
        <v>38</v>
      </c>
      <c r="J11" s="31" t="s">
        <v>36</v>
      </c>
      <c r="K11" s="31" t="s">
        <v>110</v>
      </c>
      <c r="L11" s="32"/>
    </row>
    <row r="12" spans="1:15" s="28" customFormat="1" ht="103.5" customHeight="1" x14ac:dyDescent="0.2">
      <c r="A12" s="16" t="s">
        <v>33</v>
      </c>
      <c r="B12" s="90"/>
      <c r="C12" s="29" t="s">
        <v>39</v>
      </c>
      <c r="D12" s="30">
        <v>5</v>
      </c>
      <c r="E12" s="19"/>
      <c r="F12" s="20" t="str">
        <f t="shared" si="0"/>
        <v/>
      </c>
      <c r="G12" s="20"/>
      <c r="H12" s="20" t="str">
        <f>IF(G12="N/A","N/A",IF(G12="NM",0,IF(G12="PM",1,IF(G12="FM",2,""))))</f>
        <v/>
      </c>
      <c r="I12" s="31" t="s">
        <v>40</v>
      </c>
      <c r="J12" s="31" t="s">
        <v>41</v>
      </c>
      <c r="K12" s="31" t="s">
        <v>42</v>
      </c>
      <c r="L12" s="32"/>
    </row>
    <row r="13" spans="1:15" s="28" customFormat="1" ht="12.75" hidden="1" customHeight="1" x14ac:dyDescent="0.2">
      <c r="A13" s="33"/>
      <c r="B13" s="91"/>
      <c r="C13" s="34" t="s">
        <v>25</v>
      </c>
      <c r="D13" s="35">
        <f>COUNT(D10:D12)</f>
        <v>3</v>
      </c>
      <c r="E13" s="20" t="str">
        <f>IF(((F13)/(D13*2))&lt;0.8,"FAIL","PASS")</f>
        <v>FAIL</v>
      </c>
      <c r="F13" s="35">
        <f>SUM(F10:F12)</f>
        <v>0</v>
      </c>
      <c r="G13" s="20" t="str">
        <f>IF(((H13)/(COUNTIF(H10:H12,"&lt;&gt;N/A")*2))&lt;0.8,"FAIL","PASS")</f>
        <v>FAIL</v>
      </c>
      <c r="H13" s="35">
        <f>SUM(H10:H12)</f>
        <v>0</v>
      </c>
      <c r="I13" s="31"/>
      <c r="J13" s="31"/>
      <c r="K13" s="31"/>
      <c r="L13" s="36">
        <f>(H13)/(COUNTIF(H10:H12,"&lt;&gt;N/A")*2)</f>
        <v>0</v>
      </c>
    </row>
    <row r="14" spans="1:15" s="23" customFormat="1" ht="102" customHeight="1" x14ac:dyDescent="0.2">
      <c r="A14" s="16" t="s">
        <v>33</v>
      </c>
      <c r="B14" s="92" t="s">
        <v>43</v>
      </c>
      <c r="C14" s="37" t="s">
        <v>44</v>
      </c>
      <c r="D14" s="38">
        <v>6</v>
      </c>
      <c r="E14" s="19"/>
      <c r="F14" s="20" t="str">
        <f t="shared" ref="F14:F20" si="1">IF(E14="NM",0,IF(E14="PM",1,IF(E14="FM",2,"")))</f>
        <v/>
      </c>
      <c r="G14" s="20"/>
      <c r="H14" s="20" t="str">
        <f>IF(G14="N/A","N/A",IF(G14="NM",0,IF(G14="PM",1,IF(G14="FM",2,""))))</f>
        <v/>
      </c>
      <c r="I14" s="39" t="s">
        <v>45</v>
      </c>
      <c r="J14" s="39" t="s">
        <v>46</v>
      </c>
      <c r="K14" s="39" t="s">
        <v>47</v>
      </c>
      <c r="L14" s="40"/>
    </row>
    <row r="15" spans="1:15" s="23" customFormat="1" ht="114.75" x14ac:dyDescent="0.2">
      <c r="A15" s="16" t="s">
        <v>33</v>
      </c>
      <c r="B15" s="93"/>
      <c r="C15" s="37" t="s">
        <v>48</v>
      </c>
      <c r="D15" s="38">
        <v>7</v>
      </c>
      <c r="E15" s="19"/>
      <c r="F15" s="20" t="str">
        <f t="shared" si="1"/>
        <v/>
      </c>
      <c r="G15" s="20"/>
      <c r="H15" s="20" t="str">
        <f t="shared" ref="H15:H20" si="2">IF(G15="N/A","N/A",IF(G15="NM",0,IF(G15="PM",1,IF(G15="FM",2,""))))</f>
        <v/>
      </c>
      <c r="I15" s="39" t="s">
        <v>49</v>
      </c>
      <c r="J15" s="39" t="s">
        <v>50</v>
      </c>
      <c r="K15" s="39" t="s">
        <v>51</v>
      </c>
      <c r="L15" s="40"/>
    </row>
    <row r="16" spans="1:15" s="23" customFormat="1" ht="114.75" x14ac:dyDescent="0.2">
      <c r="A16" s="16" t="s">
        <v>33</v>
      </c>
      <c r="B16" s="93"/>
      <c r="C16" s="37" t="s">
        <v>52</v>
      </c>
      <c r="D16" s="38">
        <v>8</v>
      </c>
      <c r="E16" s="19"/>
      <c r="F16" s="20" t="str">
        <f t="shared" si="1"/>
        <v/>
      </c>
      <c r="G16" s="20"/>
      <c r="H16" s="20" t="str">
        <f t="shared" si="2"/>
        <v/>
      </c>
      <c r="I16" s="39" t="s">
        <v>53</v>
      </c>
      <c r="J16" s="39" t="s">
        <v>54</v>
      </c>
      <c r="K16" s="39" t="s">
        <v>55</v>
      </c>
      <c r="L16" s="40"/>
    </row>
    <row r="17" spans="1:12" s="23" customFormat="1" ht="102" customHeight="1" x14ac:dyDescent="0.2">
      <c r="A17" s="16" t="s">
        <v>33</v>
      </c>
      <c r="B17" s="93"/>
      <c r="C17" s="37" t="s">
        <v>56</v>
      </c>
      <c r="D17" s="38">
        <v>9</v>
      </c>
      <c r="E17" s="19"/>
      <c r="F17" s="20" t="str">
        <f t="shared" si="1"/>
        <v/>
      </c>
      <c r="G17" s="20"/>
      <c r="H17" s="20" t="str">
        <f t="shared" si="2"/>
        <v/>
      </c>
      <c r="I17" s="39" t="s">
        <v>57</v>
      </c>
      <c r="J17" s="39" t="s">
        <v>58</v>
      </c>
      <c r="K17" s="39" t="s">
        <v>59</v>
      </c>
      <c r="L17" s="40"/>
    </row>
    <row r="18" spans="1:12" s="23" customFormat="1" ht="128.25" customHeight="1" x14ac:dyDescent="0.2">
      <c r="A18" s="16" t="s">
        <v>33</v>
      </c>
      <c r="B18" s="93"/>
      <c r="C18" s="41" t="s">
        <v>60</v>
      </c>
      <c r="D18" s="38">
        <v>10</v>
      </c>
      <c r="E18" s="19"/>
      <c r="F18" s="20" t="str">
        <f t="shared" si="1"/>
        <v/>
      </c>
      <c r="G18" s="20"/>
      <c r="H18" s="20" t="str">
        <f t="shared" si="2"/>
        <v/>
      </c>
      <c r="I18" s="39" t="s">
        <v>61</v>
      </c>
      <c r="J18" s="39" t="s">
        <v>62</v>
      </c>
      <c r="K18" s="39" t="s">
        <v>63</v>
      </c>
      <c r="L18" s="40"/>
    </row>
    <row r="19" spans="1:12" s="23" customFormat="1" ht="102" x14ac:dyDescent="0.2">
      <c r="A19" s="16" t="s">
        <v>33</v>
      </c>
      <c r="B19" s="93"/>
      <c r="C19" s="37" t="s">
        <v>64</v>
      </c>
      <c r="D19" s="38">
        <v>11</v>
      </c>
      <c r="E19" s="19"/>
      <c r="F19" s="20" t="str">
        <f t="shared" si="1"/>
        <v/>
      </c>
      <c r="G19" s="20"/>
      <c r="H19" s="20" t="str">
        <f t="shared" si="2"/>
        <v/>
      </c>
      <c r="I19" s="39" t="s">
        <v>65</v>
      </c>
      <c r="J19" s="39" t="s">
        <v>66</v>
      </c>
      <c r="K19" s="39" t="s">
        <v>67</v>
      </c>
      <c r="L19" s="40"/>
    </row>
    <row r="20" spans="1:12" s="23" customFormat="1" ht="76.5" x14ac:dyDescent="0.2">
      <c r="A20" s="16" t="s">
        <v>33</v>
      </c>
      <c r="B20" s="93"/>
      <c r="C20" s="37" t="s">
        <v>68</v>
      </c>
      <c r="D20" s="38">
        <v>12</v>
      </c>
      <c r="E20" s="19"/>
      <c r="F20" s="20" t="str">
        <f t="shared" si="1"/>
        <v/>
      </c>
      <c r="G20" s="20"/>
      <c r="H20" s="20" t="str">
        <f t="shared" si="2"/>
        <v/>
      </c>
      <c r="I20" s="39" t="s">
        <v>69</v>
      </c>
      <c r="J20" s="39" t="s">
        <v>70</v>
      </c>
      <c r="K20" s="39" t="s">
        <v>71</v>
      </c>
      <c r="L20" s="40"/>
    </row>
    <row r="21" spans="1:12" s="28" customFormat="1" ht="12.75" hidden="1" customHeight="1" x14ac:dyDescent="0.2">
      <c r="A21" s="39"/>
      <c r="B21" s="42"/>
      <c r="C21" s="43" t="s">
        <v>72</v>
      </c>
      <c r="D21" s="44">
        <f>COUNT(D14:D20)</f>
        <v>7</v>
      </c>
      <c r="E21" s="38" t="str">
        <f>IF(((F21)/(D21*2))&lt;0.5,"FAIL","PASS")</f>
        <v>FAIL</v>
      </c>
      <c r="F21" s="44">
        <f>SUM(F14:F20)</f>
        <v>0</v>
      </c>
      <c r="G21" s="38" t="str">
        <f>IF(((H21)/(COUNTIF(H14:H20,"&lt;&gt;N/A")*2))&lt;0.5,"FAIL","PASS")</f>
        <v>FAIL</v>
      </c>
      <c r="H21" s="44">
        <f>SUM(H14:H20)</f>
        <v>0</v>
      </c>
      <c r="I21" s="39"/>
      <c r="J21" s="39"/>
      <c r="K21" s="39"/>
      <c r="L21" s="45">
        <f>(H21)/(COUNTIF(H14:H20,"&lt;&gt;N/A")*2)</f>
        <v>0</v>
      </c>
    </row>
    <row r="22" spans="1:12" s="28" customFormat="1" hidden="1" x14ac:dyDescent="0.2">
      <c r="A22" s="46"/>
      <c r="B22" s="46"/>
      <c r="C22" s="47"/>
      <c r="D22" s="48"/>
      <c r="E22" s="49"/>
      <c r="F22" s="48"/>
      <c r="G22" s="49"/>
      <c r="H22" s="48"/>
      <c r="I22" s="50"/>
      <c r="J22" s="50"/>
      <c r="K22" s="50"/>
      <c r="L22" s="50"/>
    </row>
    <row r="23" spans="1:12" hidden="1" x14ac:dyDescent="0.2">
      <c r="C23" s="52" t="s">
        <v>73</v>
      </c>
      <c r="J23" s="53"/>
      <c r="K23" s="53"/>
      <c r="L23" s="54"/>
    </row>
    <row r="24" spans="1:12" ht="38.25" hidden="1" x14ac:dyDescent="0.2">
      <c r="C24" s="55"/>
      <c r="D24" s="56" t="s">
        <v>74</v>
      </c>
      <c r="E24" s="56" t="s">
        <v>75</v>
      </c>
      <c r="F24" s="56" t="s">
        <v>76</v>
      </c>
      <c r="G24" s="56" t="s">
        <v>75</v>
      </c>
      <c r="H24" s="56" t="s">
        <v>76</v>
      </c>
      <c r="I24" s="5"/>
      <c r="J24" s="5"/>
      <c r="K24" s="5"/>
      <c r="L24" s="5"/>
    </row>
    <row r="25" spans="1:12" hidden="1" x14ac:dyDescent="0.2">
      <c r="C25" s="55" t="s">
        <v>108</v>
      </c>
      <c r="D25" s="56" t="str">
        <f>CONCATENATE(D8*5,"/",COUNTIF(H6:H7,"&lt;&gt;N/A")*5)</f>
        <v>10/10</v>
      </c>
      <c r="E25" s="56" t="s">
        <v>109</v>
      </c>
      <c r="F25" s="57">
        <f>F8</f>
        <v>0</v>
      </c>
      <c r="G25" s="56" t="s">
        <v>109</v>
      </c>
      <c r="H25" s="57">
        <f>H8</f>
        <v>0</v>
      </c>
      <c r="I25" s="5"/>
      <c r="J25" s="5"/>
      <c r="K25" s="5"/>
      <c r="L25" s="5"/>
    </row>
    <row r="26" spans="1:12" hidden="1" x14ac:dyDescent="0.2">
      <c r="C26" s="55" t="s">
        <v>77</v>
      </c>
      <c r="D26" s="56" t="str">
        <f>CONCATENATE(D13*2,"/",COUNTIF(H10:H12,"&lt;&gt;N/A")*2)</f>
        <v>6/6</v>
      </c>
      <c r="E26" s="57" t="str">
        <f>E13</f>
        <v>FAIL</v>
      </c>
      <c r="F26" s="57">
        <f>F13</f>
        <v>0</v>
      </c>
      <c r="G26" s="57" t="str">
        <f>G13</f>
        <v>FAIL</v>
      </c>
      <c r="H26" s="57">
        <f>H13</f>
        <v>0</v>
      </c>
      <c r="I26" s="5"/>
      <c r="J26" s="5"/>
      <c r="K26" s="5"/>
      <c r="L26" s="5"/>
    </row>
    <row r="27" spans="1:12" ht="12.75" hidden="1" customHeight="1" x14ac:dyDescent="0.2">
      <c r="C27" s="55" t="s">
        <v>78</v>
      </c>
      <c r="D27" s="56" t="str">
        <f>CONCATENATE(D21*2,"/",COUNTIF(H14:H20,"&lt;&gt;N/A")*2)</f>
        <v>14/14</v>
      </c>
      <c r="E27" s="57" t="str">
        <f>E21</f>
        <v>FAIL</v>
      </c>
      <c r="F27" s="57">
        <f>F21</f>
        <v>0</v>
      </c>
      <c r="G27" s="57" t="str">
        <f>G21</f>
        <v>FAIL</v>
      </c>
      <c r="H27" s="57">
        <f>H21</f>
        <v>0</v>
      </c>
      <c r="I27" s="5"/>
      <c r="J27" s="5"/>
      <c r="K27" s="5"/>
      <c r="L27" s="5"/>
    </row>
    <row r="28" spans="1:12" hidden="1" x14ac:dyDescent="0.2">
      <c r="C28" s="55"/>
      <c r="I28" s="5"/>
      <c r="J28" s="5"/>
      <c r="K28" s="5"/>
      <c r="L28" s="5"/>
    </row>
    <row r="29" spans="1:12" hidden="1" x14ac:dyDescent="0.2">
      <c r="A29" s="5"/>
      <c r="B29" s="5"/>
      <c r="C29" s="55"/>
      <c r="D29" s="57"/>
      <c r="E29" s="58"/>
      <c r="F29" s="57"/>
      <c r="G29" s="58"/>
      <c r="H29" s="57"/>
      <c r="I29" s="5"/>
      <c r="J29" s="5"/>
      <c r="K29" s="5"/>
      <c r="L29" s="5"/>
    </row>
    <row r="30" spans="1:12" x14ac:dyDescent="0.2">
      <c r="A30" s="5"/>
      <c r="B30" s="5"/>
      <c r="I30" s="5"/>
      <c r="J30" s="5"/>
      <c r="K30" s="5"/>
      <c r="L30" s="5"/>
    </row>
    <row r="31" spans="1:12" x14ac:dyDescent="0.2">
      <c r="A31" s="5"/>
      <c r="B31" s="5"/>
      <c r="I31" s="5"/>
      <c r="J31" s="5"/>
      <c r="K31" s="5"/>
      <c r="L31" s="5"/>
    </row>
    <row r="32" spans="1:12" x14ac:dyDescent="0.2">
      <c r="A32" s="5"/>
      <c r="B32" s="5"/>
      <c r="I32" s="5"/>
      <c r="J32" s="5"/>
      <c r="K32" s="5"/>
      <c r="L32" s="5"/>
    </row>
    <row r="33" spans="1:12" x14ac:dyDescent="0.2">
      <c r="A33" s="5"/>
      <c r="B33" s="5"/>
      <c r="I33" s="5"/>
      <c r="J33" s="5"/>
      <c r="K33" s="5"/>
      <c r="L33" s="5"/>
    </row>
    <row r="34" spans="1:12" x14ac:dyDescent="0.2">
      <c r="A34" s="5"/>
      <c r="B34" s="5"/>
      <c r="I34" s="5"/>
      <c r="J34" s="5"/>
      <c r="K34" s="5"/>
      <c r="L34" s="5"/>
    </row>
    <row r="35" spans="1:12" s="2" customFormat="1" ht="38.25" customHeight="1" x14ac:dyDescent="0.2">
      <c r="A35" s="5"/>
      <c r="B35" s="5"/>
      <c r="D35" s="3"/>
      <c r="I35" s="5"/>
    </row>
    <row r="36" spans="1:12" s="2" customFormat="1" x14ac:dyDescent="0.2">
      <c r="A36" s="51"/>
      <c r="B36" s="51"/>
      <c r="D36" s="3"/>
      <c r="I36" s="5"/>
    </row>
    <row r="37" spans="1:12" s="2" customFormat="1" x14ac:dyDescent="0.2">
      <c r="A37" s="51"/>
      <c r="B37" s="51"/>
      <c r="D37" s="3"/>
      <c r="I37" s="5"/>
    </row>
    <row r="38" spans="1:12" s="2" customFormat="1" x14ac:dyDescent="0.2">
      <c r="A38" s="51"/>
      <c r="B38" s="51"/>
      <c r="D38" s="3"/>
      <c r="I38" s="5"/>
    </row>
    <row r="39" spans="1:12" x14ac:dyDescent="0.2">
      <c r="I39" s="5"/>
      <c r="J39" s="5"/>
      <c r="K39" s="5"/>
      <c r="L39" s="5"/>
    </row>
  </sheetData>
  <sheetProtection algorithmName="SHA-512" hashValue="77eavE9KfWJ4RL7Z2GS9dC3vPwoU4g9lnFRS8cbaUfISnlLI7l1J3t5Gwpd+09PeOceV+2IUt8p61XGG33ajGg==" saltValue="fi48D/Z6+ITM5xYo2yhSFA==" spinCount="100000" sheet="1" objects="1" scenarios="1"/>
  <mergeCells count="4">
    <mergeCell ref="B4:L4"/>
    <mergeCell ref="B6:B7"/>
    <mergeCell ref="B10:B13"/>
    <mergeCell ref="B14:B20"/>
  </mergeCells>
  <conditionalFormatting sqref="K10 K15:K18 K20:K22 K13">
    <cfRule type="expression" dxfId="99" priority="92" stopIfTrue="1">
      <formula>AND($E10=$G10,$E10="FM")</formula>
    </cfRule>
    <cfRule type="expression" dxfId="98" priority="93">
      <formula>$G10="FM"</formula>
    </cfRule>
    <cfRule type="expression" dxfId="97" priority="98">
      <formula>$E10="FM"</formula>
    </cfRule>
  </conditionalFormatting>
  <conditionalFormatting sqref="J10 J15:J18 J20:J22 J13">
    <cfRule type="expression" dxfId="96" priority="96" stopIfTrue="1">
      <formula>AND($E10=$G10,$E10="PM")</formula>
    </cfRule>
    <cfRule type="expression" dxfId="95" priority="97">
      <formula>$G10="PM"</formula>
    </cfRule>
    <cfRule type="expression" dxfId="94" priority="100">
      <formula>$E10="PM"</formula>
    </cfRule>
  </conditionalFormatting>
  <conditionalFormatting sqref="I10 I15:I18 I20:I22 I13">
    <cfRule type="expression" dxfId="93" priority="94" stopIfTrue="1">
      <formula>AND($E10=$G10,$E10="NM")</formula>
    </cfRule>
    <cfRule type="expression" dxfId="92" priority="95">
      <formula>$G10="NM"</formula>
    </cfRule>
    <cfRule type="expression" dxfId="91" priority="99">
      <formula>$E10="NM"</formula>
    </cfRule>
  </conditionalFormatting>
  <conditionalFormatting sqref="E10 E15:E18 E20">
    <cfRule type="expression" dxfId="90" priority="91">
      <formula>ISBLANK($E10)</formula>
    </cfRule>
  </conditionalFormatting>
  <conditionalFormatting sqref="G10 G15:G18 G20">
    <cfRule type="expression" dxfId="89" priority="90">
      <formula>ISBLANK($G10)</formula>
    </cfRule>
  </conditionalFormatting>
  <conditionalFormatting sqref="E26">
    <cfRule type="expression" dxfId="88" priority="84">
      <formula>E26="PASS"</formula>
    </cfRule>
    <cfRule type="expression" dxfId="87" priority="85">
      <formula>E26="FAIL"</formula>
    </cfRule>
  </conditionalFormatting>
  <conditionalFormatting sqref="L10 L15:L18 L20">
    <cfRule type="expression" dxfId="86" priority="81">
      <formula>ISBLANK($L10)</formula>
    </cfRule>
  </conditionalFormatting>
  <conditionalFormatting sqref="E13 E21">
    <cfRule type="expression" dxfId="85" priority="88">
      <formula>$E13="PASS"</formula>
    </cfRule>
    <cfRule type="expression" dxfId="84" priority="89">
      <formula>$E13="FAIL"</formula>
    </cfRule>
  </conditionalFormatting>
  <conditionalFormatting sqref="G13 G21">
    <cfRule type="expression" dxfId="83" priority="86">
      <formula>$G13="PASS"</formula>
    </cfRule>
    <cfRule type="expression" dxfId="82" priority="87">
      <formula>$G13="FAIL"</formula>
    </cfRule>
  </conditionalFormatting>
  <conditionalFormatting sqref="E27">
    <cfRule type="expression" dxfId="81" priority="79">
      <formula>E27="PASS"</formula>
    </cfRule>
    <cfRule type="expression" dxfId="80" priority="80">
      <formula>E27="FAIL"</formula>
    </cfRule>
  </conditionalFormatting>
  <conditionalFormatting sqref="G26">
    <cfRule type="expression" dxfId="79" priority="82">
      <formula>G26="PASS"</formula>
    </cfRule>
    <cfRule type="expression" dxfId="78" priority="83">
      <formula>G26="FAIL"</formula>
    </cfRule>
  </conditionalFormatting>
  <conditionalFormatting sqref="G27">
    <cfRule type="expression" dxfId="77" priority="77">
      <formula>G27="PASS"</formula>
    </cfRule>
    <cfRule type="expression" dxfId="76" priority="78">
      <formula>G27="FAIL"</formula>
    </cfRule>
  </conditionalFormatting>
  <conditionalFormatting sqref="A21">
    <cfRule type="expression" dxfId="75" priority="74" stopIfTrue="1">
      <formula>AND($E21=$G21,$E21="NM")</formula>
    </cfRule>
    <cfRule type="expression" dxfId="74" priority="75">
      <formula>$G21="NM"</formula>
    </cfRule>
    <cfRule type="expression" dxfId="73" priority="76">
      <formula>$E21="NM"</formula>
    </cfRule>
  </conditionalFormatting>
  <conditionalFormatting sqref="K12">
    <cfRule type="expression" dxfId="72" priority="65" stopIfTrue="1">
      <formula>AND($E12=$G12,$E12="FM")</formula>
    </cfRule>
    <cfRule type="expression" dxfId="71" priority="66">
      <formula>$G12="FM"</formula>
    </cfRule>
    <cfRule type="expression" dxfId="70" priority="71">
      <formula>$E12="FM"</formula>
    </cfRule>
  </conditionalFormatting>
  <conditionalFormatting sqref="J12">
    <cfRule type="expression" dxfId="69" priority="69" stopIfTrue="1">
      <formula>AND($E12=$G12,$E12="PM")</formula>
    </cfRule>
    <cfRule type="expression" dxfId="68" priority="70">
      <formula>$G12="PM"</formula>
    </cfRule>
    <cfRule type="expression" dxfId="67" priority="73">
      <formula>$E12="PM"</formula>
    </cfRule>
  </conditionalFormatting>
  <conditionalFormatting sqref="I12">
    <cfRule type="expression" dxfId="66" priority="67" stopIfTrue="1">
      <formula>AND($E12=$G12,$E12="NM")</formula>
    </cfRule>
    <cfRule type="expression" dxfId="65" priority="68">
      <formula>$G12="NM"</formula>
    </cfRule>
    <cfRule type="expression" dxfId="64" priority="72">
      <formula>$E12="NM"</formula>
    </cfRule>
  </conditionalFormatting>
  <conditionalFormatting sqref="E12">
    <cfRule type="expression" dxfId="63" priority="64">
      <formula>ISBLANK($E12)</formula>
    </cfRule>
  </conditionalFormatting>
  <conditionalFormatting sqref="G12">
    <cfRule type="expression" dxfId="62" priority="63">
      <formula>ISBLANK($G12)</formula>
    </cfRule>
  </conditionalFormatting>
  <conditionalFormatting sqref="L12">
    <cfRule type="expression" dxfId="61" priority="62">
      <formula>ISBLANK($L12)</formula>
    </cfRule>
  </conditionalFormatting>
  <conditionalFormatting sqref="K11">
    <cfRule type="expression" dxfId="60" priority="53" stopIfTrue="1">
      <formula>AND($E11=$G11,$E11="FM")</formula>
    </cfRule>
    <cfRule type="expression" dxfId="59" priority="54">
      <formula>$G11="FM"</formula>
    </cfRule>
    <cfRule type="expression" dxfId="58" priority="59">
      <formula>$E11="FM"</formula>
    </cfRule>
  </conditionalFormatting>
  <conditionalFormatting sqref="J11">
    <cfRule type="expression" dxfId="57" priority="57" stopIfTrue="1">
      <formula>AND($E11=$G11,$E11="PM")</formula>
    </cfRule>
    <cfRule type="expression" dxfId="56" priority="58">
      <formula>$G11="PM"</formula>
    </cfRule>
    <cfRule type="expression" dxfId="55" priority="61">
      <formula>$E11="PM"</formula>
    </cfRule>
  </conditionalFormatting>
  <conditionalFormatting sqref="I11">
    <cfRule type="expression" dxfId="54" priority="55" stopIfTrue="1">
      <formula>AND($E11=$G11,$E11="NM")</formula>
    </cfRule>
    <cfRule type="expression" dxfId="53" priority="56">
      <formula>$G11="NM"</formula>
    </cfRule>
    <cfRule type="expression" dxfId="52" priority="60">
      <formula>$E11="NM"</formula>
    </cfRule>
  </conditionalFormatting>
  <conditionalFormatting sqref="E11">
    <cfRule type="expression" dxfId="51" priority="52">
      <formula>ISBLANK($E11)</formula>
    </cfRule>
  </conditionalFormatting>
  <conditionalFormatting sqref="G11">
    <cfRule type="expression" dxfId="50" priority="51">
      <formula>ISBLANK($G11)</formula>
    </cfRule>
  </conditionalFormatting>
  <conditionalFormatting sqref="L11">
    <cfRule type="expression" dxfId="49" priority="50">
      <formula>ISBLANK($L11)</formula>
    </cfRule>
  </conditionalFormatting>
  <conditionalFormatting sqref="I14">
    <cfRule type="expression" dxfId="48" priority="47" stopIfTrue="1">
      <formula>AND($E14=$G14,$E14="NM")</formula>
    </cfRule>
    <cfRule type="expression" dxfId="47" priority="48">
      <formula>$G14="NM"</formula>
    </cfRule>
    <cfRule type="expression" dxfId="46" priority="49">
      <formula>$E14="NM"</formula>
    </cfRule>
  </conditionalFormatting>
  <conditionalFormatting sqref="E14">
    <cfRule type="expression" dxfId="45" priority="46">
      <formula>ISBLANK($E14)</formula>
    </cfRule>
  </conditionalFormatting>
  <conditionalFormatting sqref="G14">
    <cfRule type="expression" dxfId="44" priority="45">
      <formula>ISBLANK($G14)</formula>
    </cfRule>
  </conditionalFormatting>
  <conditionalFormatting sqref="L14">
    <cfRule type="expression" dxfId="43" priority="44">
      <formula>ISBLANK($L14)</formula>
    </cfRule>
  </conditionalFormatting>
  <conditionalFormatting sqref="K14">
    <cfRule type="expression" dxfId="42" priority="38" stopIfTrue="1">
      <formula>AND($E14=$G14,$E14="FM")</formula>
    </cfRule>
    <cfRule type="expression" dxfId="41" priority="39">
      <formula>$G14="FM"</formula>
    </cfRule>
    <cfRule type="expression" dxfId="40" priority="42">
      <formula>$E14="FM"</formula>
    </cfRule>
  </conditionalFormatting>
  <conditionalFormatting sqref="J14">
    <cfRule type="expression" dxfId="39" priority="40" stopIfTrue="1">
      <formula>AND($E14=$G14,$E14="PM")</formula>
    </cfRule>
    <cfRule type="expression" dxfId="38" priority="41">
      <formula>$G14="PM"</formula>
    </cfRule>
    <cfRule type="expression" dxfId="37" priority="43">
      <formula>$E14="PM"</formula>
    </cfRule>
  </conditionalFormatting>
  <conditionalFormatting sqref="K19">
    <cfRule type="expression" dxfId="36" priority="29" stopIfTrue="1">
      <formula>AND($E19=$G19,$E19="FM")</formula>
    </cfRule>
    <cfRule type="expression" dxfId="35" priority="30">
      <formula>$G19="FM"</formula>
    </cfRule>
    <cfRule type="expression" dxfId="34" priority="35">
      <formula>$E19="FM"</formula>
    </cfRule>
  </conditionalFormatting>
  <conditionalFormatting sqref="J19">
    <cfRule type="expression" dxfId="33" priority="33" stopIfTrue="1">
      <formula>AND($E19=$G19,$E19="PM")</formula>
    </cfRule>
    <cfRule type="expression" dxfId="32" priority="34">
      <formula>$G19="PM"</formula>
    </cfRule>
    <cfRule type="expression" dxfId="31" priority="37">
      <formula>$E19="PM"</formula>
    </cfRule>
  </conditionalFormatting>
  <conditionalFormatting sqref="I19">
    <cfRule type="expression" dxfId="30" priority="31" stopIfTrue="1">
      <formula>AND($E19=$G19,$E19="NM")</formula>
    </cfRule>
    <cfRule type="expression" dxfId="29" priority="32">
      <formula>$G19="NM"</formula>
    </cfRule>
    <cfRule type="expression" dxfId="28" priority="36">
      <formula>$E19="NM"</formula>
    </cfRule>
  </conditionalFormatting>
  <conditionalFormatting sqref="E19">
    <cfRule type="expression" dxfId="27" priority="28">
      <formula>ISBLANK($E19)</formula>
    </cfRule>
  </conditionalFormatting>
  <conditionalFormatting sqref="G19">
    <cfRule type="expression" dxfId="26" priority="27">
      <formula>ISBLANK($G19)</formula>
    </cfRule>
  </conditionalFormatting>
  <conditionalFormatting sqref="L19">
    <cfRule type="expression" dxfId="25" priority="26">
      <formula>ISBLANK($L19)</formula>
    </cfRule>
  </conditionalFormatting>
  <conditionalFormatting sqref="K6:K7">
    <cfRule type="expression" dxfId="24" priority="17" stopIfTrue="1">
      <formula>AND($E6=$G6,$E6="FM")</formula>
    </cfRule>
    <cfRule type="expression" dxfId="23" priority="18">
      <formula>$G6="FM"</formula>
    </cfRule>
    <cfRule type="expression" dxfId="22" priority="23">
      <formula>$E6="FM"</formula>
    </cfRule>
  </conditionalFormatting>
  <conditionalFormatting sqref="J6:J7">
    <cfRule type="expression" dxfId="21" priority="21" stopIfTrue="1">
      <formula>AND($E6=$G6,$E6="PM")</formula>
    </cfRule>
    <cfRule type="expression" dxfId="20" priority="22">
      <formula>$G6="PM"</formula>
    </cfRule>
    <cfRule type="expression" dxfId="19" priority="25">
      <formula>$E6="PM"</formula>
    </cfRule>
  </conditionalFormatting>
  <conditionalFormatting sqref="I6:I7">
    <cfRule type="expression" dxfId="18" priority="19" stopIfTrue="1">
      <formula>AND($E6=$G6,$E6="NM")</formula>
    </cfRule>
    <cfRule type="expression" dxfId="17" priority="20">
      <formula>$G6="NM"</formula>
    </cfRule>
    <cfRule type="expression" dxfId="16" priority="24">
      <formula>$E6="NM"</formula>
    </cfRule>
  </conditionalFormatting>
  <conditionalFormatting sqref="E6:E7">
    <cfRule type="expression" dxfId="15" priority="16">
      <formula>ISBLANK($E6)</formula>
    </cfRule>
  </conditionalFormatting>
  <conditionalFormatting sqref="G6:G7">
    <cfRule type="expression" dxfId="14" priority="15">
      <formula>ISBLANK($G6)</formula>
    </cfRule>
  </conditionalFormatting>
  <conditionalFormatting sqref="L6:L7">
    <cfRule type="expression" dxfId="13" priority="14">
      <formula>ISBLANK($L6)</formula>
    </cfRule>
  </conditionalFormatting>
  <conditionalFormatting sqref="K8">
    <cfRule type="expression" dxfId="12" priority="5" stopIfTrue="1">
      <formula>AND($E8=$G8,$E8="FM")</formula>
    </cfRule>
    <cfRule type="expression" dxfId="11" priority="6">
      <formula>$G8="FM"</formula>
    </cfRule>
    <cfRule type="expression" dxfId="10" priority="11">
      <formula>$E8="FM"</formula>
    </cfRule>
  </conditionalFormatting>
  <conditionalFormatting sqref="J8">
    <cfRule type="expression" dxfId="9" priority="9" stopIfTrue="1">
      <formula>AND($E8=$G8,$E8="PM")</formula>
    </cfRule>
    <cfRule type="expression" dxfId="8" priority="10">
      <formula>$G8="PM"</formula>
    </cfRule>
    <cfRule type="expression" dxfId="7" priority="13">
      <formula>$E8="PM"</formula>
    </cfRule>
  </conditionalFormatting>
  <conditionalFormatting sqref="I8">
    <cfRule type="expression" dxfId="6" priority="7" stopIfTrue="1">
      <formula>AND($E8=$G8,$E8="NM")</formula>
    </cfRule>
    <cfRule type="expression" dxfId="5" priority="8">
      <formula>$G8="NM"</formula>
    </cfRule>
    <cfRule type="expression" dxfId="4" priority="12">
      <formula>$E8="NM"</formula>
    </cfRule>
  </conditionalFormatting>
  <conditionalFormatting sqref="E8">
    <cfRule type="expression" dxfId="3" priority="3">
      <formula>$E8="PASS"</formula>
    </cfRule>
    <cfRule type="expression" dxfId="2" priority="4">
      <formula>$E8="FAIL"</formula>
    </cfRule>
  </conditionalFormatting>
  <conditionalFormatting sqref="G8">
    <cfRule type="expression" dxfId="1" priority="1">
      <formula>$G8="PASS"</formula>
    </cfRule>
    <cfRule type="expression" dxfId="0" priority="2">
      <formula>$G8="FAIL"</formula>
    </cfRule>
  </conditionalFormatting>
  <dataValidations count="6">
    <dataValidation type="list" allowBlank="1" showInputMessage="1" showErrorMessage="1" sqref="E12 E14:E20">
      <formula1>Vendor_Rating</formula1>
    </dataValidation>
    <dataValidation type="list" allowBlank="1" showInputMessage="1" showErrorMessage="1" sqref="G12 G14:G20">
      <formula1>JEA_Rating</formula1>
    </dataValidation>
    <dataValidation type="list" allowBlank="1" showInputMessage="1" showErrorMessage="1" sqref="E10:E11">
      <formula1>Vendor_Section1</formula1>
    </dataValidation>
    <dataValidation type="list" allowBlank="1" showInputMessage="1" showErrorMessage="1" sqref="G10:G11">
      <formula1>JEA_Section1</formula1>
    </dataValidation>
    <dataValidation type="list" allowBlank="1" showInputMessage="1" showErrorMessage="1" sqref="E6:E7">
      <formula1>Vendor_Section_Info1</formula1>
    </dataValidation>
    <dataValidation type="list" allowBlank="1" showInputMessage="1" showErrorMessage="1" sqref="G6:G7">
      <formula1>JEA_Section_Info1</formula1>
    </dataValidation>
  </dataValidations>
  <pageMargins left="0.7" right="0.7" top="0.75" bottom="0.75" header="0.3" footer="0.3"/>
  <pageSetup paperSize="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5"/>
  <sheetViews>
    <sheetView workbookViewId="0">
      <selection activeCell="E2" sqref="E2:E4"/>
    </sheetView>
  </sheetViews>
  <sheetFormatPr defaultRowHeight="12.75" x14ac:dyDescent="0.2"/>
  <cols>
    <col min="1" max="1" width="14.140625" bestFit="1" customWidth="1"/>
    <col min="2" max="2" width="11" customWidth="1"/>
    <col min="3" max="3" width="16.7109375" bestFit="1" customWidth="1"/>
    <col min="4" max="4" width="13.5703125" bestFit="1" customWidth="1"/>
  </cols>
  <sheetData>
    <row r="1" spans="1:6" x14ac:dyDescent="0.2">
      <c r="A1" s="69" t="s">
        <v>97</v>
      </c>
      <c r="B1" s="69" t="s">
        <v>98</v>
      </c>
      <c r="C1" s="69" t="s">
        <v>99</v>
      </c>
      <c r="D1" s="69" t="s">
        <v>100</v>
      </c>
      <c r="E1" s="69" t="s">
        <v>101</v>
      </c>
      <c r="F1" s="69" t="s">
        <v>102</v>
      </c>
    </row>
    <row r="2" spans="1:6" x14ac:dyDescent="0.2">
      <c r="A2" s="70" t="s">
        <v>103</v>
      </c>
      <c r="B2" s="70" t="s">
        <v>103</v>
      </c>
      <c r="C2" t="s">
        <v>103</v>
      </c>
      <c r="D2" t="s">
        <v>103</v>
      </c>
      <c r="E2" s="70" t="s">
        <v>96</v>
      </c>
      <c r="F2" s="70" t="s">
        <v>96</v>
      </c>
    </row>
    <row r="3" spans="1:6" x14ac:dyDescent="0.2">
      <c r="A3" s="70" t="s">
        <v>104</v>
      </c>
      <c r="B3" s="70" t="s">
        <v>104</v>
      </c>
      <c r="C3" t="s">
        <v>105</v>
      </c>
      <c r="D3" t="s">
        <v>105</v>
      </c>
      <c r="E3" s="70" t="s">
        <v>106</v>
      </c>
      <c r="F3" s="70" t="s">
        <v>106</v>
      </c>
    </row>
    <row r="4" spans="1:6" x14ac:dyDescent="0.2">
      <c r="A4" s="70" t="s">
        <v>105</v>
      </c>
      <c r="B4" s="70" t="s">
        <v>105</v>
      </c>
      <c r="C4" s="71"/>
      <c r="D4" s="71" t="s">
        <v>36</v>
      </c>
      <c r="E4" s="70" t="s">
        <v>107</v>
      </c>
      <c r="F4" s="70" t="s">
        <v>107</v>
      </c>
    </row>
    <row r="5" spans="1:6" x14ac:dyDescent="0.2">
      <c r="A5" s="70"/>
      <c r="B5" s="70" t="s">
        <v>36</v>
      </c>
      <c r="E5" s="70"/>
      <c r="F5" s="70" t="s">
        <v>36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3dbc0f4-2d3d-44b3-9905-25b4807b1361">EV5DVUR6RRZR-2082741394-8999</_dlc_DocId>
    <_dlc_DocIdUrl xmlns="53dbc0f4-2d3d-44b3-9905-25b4807b1361">
      <Url>http://finance/supply/pba/_layouts/15/DocIdRedir.aspx?ID=EV5DVUR6RRZR-2082741394-8999</Url>
      <Description>EV5DVUR6RRZR-2082741394-8999</Description>
    </_dlc_DocIdUrl>
    <Document_x0020_Type xmlns="d3fbc18e-a438-4b9d-9a8c-b0520fb80ed2" xsi:nil="true"/>
    <Solicitation_x0020_Title xmlns="d3fbc18e-a438-4b9d-9a8c-b0520fb80ed2">Grant Writing Services</Solicitation_x0020_Title>
    <Commodity_x002f_Services_x0020_Description xmlns="d3fbc18e-a438-4b9d-9a8c-b0520fb80ed2">GR</Commodity_x002f_Services_x0020_Description>
    <Solicitation_x0020__x0023_ xmlns="d3fbc18e-a438-4b9d-9a8c-b0520fb80ed2">101473</Solicitation_x0020__x0023_>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95CDD4ACAC4DE40A125C05F6DA9DE69" ma:contentTypeVersion="2" ma:contentTypeDescription="Create a new document." ma:contentTypeScope="" ma:versionID="38350646cc39c4f4b260e196842fb6c5">
  <xsd:schema xmlns:xsd="http://www.w3.org/2001/XMLSchema" xmlns:xs="http://www.w3.org/2001/XMLSchema" xmlns:p="http://schemas.microsoft.com/office/2006/metadata/properties" xmlns:ns2="d3fbc18e-a438-4b9d-9a8c-b0520fb80ed2" xmlns:ns3="53dbc0f4-2d3d-44b3-9905-25b4807b1361" targetNamespace="http://schemas.microsoft.com/office/2006/metadata/properties" ma:root="true" ma:fieldsID="7c045caa5c54f8f70610127a172fadb8" ns2:_="" ns3:_="">
    <xsd:import namespace="d3fbc18e-a438-4b9d-9a8c-b0520fb80ed2"/>
    <xsd:import namespace="53dbc0f4-2d3d-44b3-9905-25b4807b1361"/>
    <xsd:element name="properties">
      <xsd:complexType>
        <xsd:sequence>
          <xsd:element name="documentManagement">
            <xsd:complexType>
              <xsd:all>
                <xsd:element ref="ns2:Solicitation_x0020__x0023_" minOccurs="0"/>
                <xsd:element ref="ns2:Solicitation_x0020_Title" minOccurs="0"/>
                <xsd:element ref="ns2:Commodity_x002f_Services_x0020_Description" minOccurs="0"/>
                <xsd:element ref="ns2:Document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fbc18e-a438-4b9d-9a8c-b0520fb80ed2" elementFormDefault="qualified">
    <xsd:import namespace="http://schemas.microsoft.com/office/2006/documentManagement/types"/>
    <xsd:import namespace="http://schemas.microsoft.com/office/infopath/2007/PartnerControls"/>
    <xsd:element name="Solicitation_x0020__x0023_" ma:index="8" nillable="true" ma:displayName="Solicitation #" ma:internalName="Solicitation_x0020__x0023_">
      <xsd:simpleType>
        <xsd:restriction base="dms:Text">
          <xsd:maxLength value="255"/>
        </xsd:restriction>
      </xsd:simpleType>
    </xsd:element>
    <xsd:element name="Solicitation_x0020_Title" ma:index="9" nillable="true" ma:displayName="Solicitation Title" ma:internalName="Solicitation_x0020_Title">
      <xsd:simpleType>
        <xsd:restriction base="dms:Text">
          <xsd:maxLength value="255"/>
        </xsd:restriction>
      </xsd:simpleType>
    </xsd:element>
    <xsd:element name="Commodity_x002f_Services_x0020_Description" ma:index="10" nillable="true" ma:displayName="Commodity/Services Description" ma:internalName="Commodity_x002f_Services_x0020_Description">
      <xsd:simpleType>
        <xsd:restriction base="dms:Text">
          <xsd:maxLength value="255"/>
        </xsd:restriction>
      </xsd:simpleType>
    </xsd:element>
    <xsd:element name="Document_x0020_Type" ma:index="11" nillable="true" ma:displayName="Document Type" ma:description="DOCUMENT TYPE" ma:format="Dropdown" ma:internalName="Document_x0020_Type">
      <xsd:simpleType>
        <xsd:union memberTypes="dms:Text">
          <xsd:simpleType>
            <xsd:restriction base="dms:Choice">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PPENDIX A"/>
              <xsd:enumeration value="APPENDIX B"/>
              <xsd:enumeration value="APPENDIX C OTHER BID DOCUMENTS"/>
              <xsd:enumeration value="APPENDIX D"/>
              <xsd:enumeration value="BAFO REQUEST"/>
              <xsd:enumeration value="BAFO RESPONSE"/>
              <xsd:enumeration value="BID FORM"/>
              <xsd:enumeration value="BID TAB"/>
              <xsd:enumeration value="BIDDER LIST"/>
              <xsd:enumeration value="BIDDER SUBMITTED BID FORM"/>
              <xsd:enumeration value="CONTRACT EXECUTED"/>
              <xsd:enumeration value="CONTRACT RISK ASSESSMENT"/>
              <xsd:enumeration value="COVER SHEET / MAILING LIST"/>
              <xsd:enumeration value="DISQUALIFICATION LETTER / EMAIL"/>
              <xsd:enumeration value="EVALUATION MATRIX"/>
              <xsd:enumeration value="EVALUTIONS FROM EVALUATORS"/>
              <xsd:enumeration value="EVALUATIONS FROM EVALUATORS BAFO"/>
              <xsd:enumeration value="EVALUATION PRESENTATIONS"/>
              <xsd:enumeration value="EVALUATION APPROVED BY MGR RD 1"/>
              <xsd:enumeration value="EVALUATION APPROVED BY MGR BAFO"/>
              <xsd:enumeration value="EVALUATION PRICING - HEAT MAP"/>
              <xsd:enumeration value="EVALUATION PRICING PURCHASING"/>
              <xsd:enumeration value="INITIAL RESPONSE"/>
              <xsd:enumeration value="INTENT TO AWARD / BID OPENING"/>
              <xsd:enumeration value="INCOMING BID EMAIL"/>
              <xsd:enumeration value="NDA EXECUTED"/>
              <xsd:enumeration value="OTHER DOCUMENTATION"/>
              <xsd:enumeration value="PREBID ATTENDEES LIST"/>
              <xsd:enumeration value="PRESENTATION NEGOTIATION AGENDA"/>
              <xsd:enumeration value="PROTEST FROM SUPPLIER"/>
              <xsd:enumeration value="PROTEST RESPONSE JEA TO SUPPLIER"/>
              <xsd:enumeration value="PUBLIC MEETING NOTICE"/>
              <xsd:enumeration value="PUBLIC CONCENSUS SCORING"/>
              <xsd:enumeration value="PURCHASING QUESTIONAIRE"/>
              <xsd:enumeration value="REFERENCE DOCUMENTATION - DO NOT POST"/>
              <xsd:enumeration value="RESPONSE TO SUPPLIER QUESTIONS"/>
              <xsd:enumeration value="REQUEST FOR INFORMATION"/>
              <xsd:enumeration value="RFI - SUPPLIER RESPONSE"/>
              <xsd:enumeration value="SOLICITATION"/>
              <xsd:enumeration value="SUPPLIER CLARIFICATION REQUEST"/>
              <xsd:enumeration value="SUPPLIER CLARIFICATION RESPONSE"/>
              <xsd:enumeration value="SUPPLIER BID WITHDRAWAL"/>
              <xsd:enumeration value="SUPPLIER PRESENTATION"/>
              <xsd:enumeration value="SUPPLIER NO BID LETTER"/>
              <xsd:enumeration value="VENDOR PERFORMANC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06CC8A-5791-4061-832D-C9376902452F}">
  <ds:schemaRefs>
    <ds:schemaRef ds:uri="http://schemas.microsoft.com/sharepoint/events"/>
  </ds:schemaRefs>
</ds:datastoreItem>
</file>

<file path=customXml/itemProps2.xml><?xml version="1.0" encoding="utf-8"?>
<ds:datastoreItem xmlns:ds="http://schemas.openxmlformats.org/officeDocument/2006/customXml" ds:itemID="{F75EF21D-99DB-4A56-A050-37E1CC8D1725}">
  <ds:schemaRefs>
    <ds:schemaRef ds:uri="http://schemas.microsoft.com/sharepoint/v3/contenttype/forms"/>
  </ds:schemaRefs>
</ds:datastoreItem>
</file>

<file path=customXml/itemProps3.xml><?xml version="1.0" encoding="utf-8"?>
<ds:datastoreItem xmlns:ds="http://schemas.openxmlformats.org/officeDocument/2006/customXml" ds:itemID="{9A03F980-31E4-45B9-B326-1DBEE22E5CEA}">
  <ds:schemaRefs>
    <ds:schemaRef ds:uri="http://purl.org/dc/terms/"/>
    <ds:schemaRef ds:uri="http://schemas.openxmlformats.org/package/2006/metadata/core-properties"/>
    <ds:schemaRef ds:uri="http://schemas.microsoft.com/office/2006/documentManagement/types"/>
    <ds:schemaRef ds:uri="53dbc0f4-2d3d-44b3-9905-25b4807b1361"/>
    <ds:schemaRef ds:uri="http://purl.org/dc/elements/1.1/"/>
    <ds:schemaRef ds:uri="http://schemas.microsoft.com/office/2006/metadata/properties"/>
    <ds:schemaRef ds:uri="http://schemas.microsoft.com/office/infopath/2007/PartnerControls"/>
    <ds:schemaRef ds:uri="d3fbc18e-a438-4b9d-9a8c-b0520fb80ed2"/>
    <ds:schemaRef ds:uri="http://www.w3.org/XML/1998/namespace"/>
    <ds:schemaRef ds:uri="http://purl.org/dc/dcmitype/"/>
  </ds:schemaRefs>
</ds:datastoreItem>
</file>

<file path=customXml/itemProps4.xml><?xml version="1.0" encoding="utf-8"?>
<ds:datastoreItem xmlns:ds="http://schemas.openxmlformats.org/officeDocument/2006/customXml" ds:itemID="{ED41DA96-CB05-43FD-BEF2-05D5BC2F44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fbc18e-a438-4b9d-9a8c-b0520fb80ed2"/>
    <ds:schemaRef ds:uri="53dbc0f4-2d3d-44b3-9905-25b4807b1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Instructions</vt:lpstr>
      <vt:lpstr>Evaluation</vt:lpstr>
      <vt:lpstr>Dropdowns</vt:lpstr>
      <vt:lpstr>JEA_Rating</vt:lpstr>
      <vt:lpstr>JEA_Section_Info</vt:lpstr>
      <vt:lpstr>JEA_Section_Info1</vt:lpstr>
      <vt:lpstr>JEA_Section1</vt:lpstr>
      <vt:lpstr>Instructions!Print_Area</vt:lpstr>
      <vt:lpstr>Vendor_Rating</vt:lpstr>
      <vt:lpstr>Vendor_Section_Info</vt:lpstr>
      <vt:lpstr>Vendor_Section_Info1</vt:lpstr>
      <vt:lpstr>Vendor_Section1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Charlene Crawshaw</dc:creator>
  <cp:lastModifiedBy>admin</cp:lastModifiedBy>
  <dcterms:created xsi:type="dcterms:W3CDTF">2020-11-19T17:45:31Z</dcterms:created>
  <dcterms:modified xsi:type="dcterms:W3CDTF">2021-06-09T17:47:52Z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0x010100495CDD4ACAC4DE40A125C05F6DA9DE69</vt:lpwstr>
  </property>
  <property fmtid="{D5CDD505-2E9C-101B-9397-08002B2CF9AE}" pid="3" name="_dlc_DocIdItemGuid">
    <vt:lpwstr>a70536a3-632d-41c3-978b-23012f986785</vt:lpwstr>
  </property>
</Properties>
</file>