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jea1-my.sharepoint.com/personal/rixlw_jea_com/Documents/Buyer Information/ACTIVE FORMAL - DRAFT IFB Repair and Installation of Automatic Gates and Doors/"/>
    </mc:Choice>
  </mc:AlternateContent>
  <xr:revisionPtr revIDLastSave="21" documentId="8_{3311559F-F4FC-49A0-B840-0E507BFFFD4B}" xr6:coauthVersionLast="47" xr6:coauthVersionMax="47" xr10:uidLastSave="{36585BF0-91A2-485F-A0A1-45585688555C}"/>
  <bookViews>
    <workbookView xWindow="28680" yWindow="-120" windowWidth="25440" windowHeight="15270" xr2:uid="{00000000-000D-0000-FFFF-FFFF00000000}"/>
  </bookViews>
  <sheets>
    <sheet name="Bid Workbook" sheetId="2" r:id="rId1"/>
  </sheets>
  <definedNames>
    <definedName name="_xlnm.Print_Area" localSheetId="0">'Bid Workbook'!$A$1:$F$76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1" i="2" l="1"/>
  <c r="F70" i="2"/>
  <c r="F57" i="2"/>
  <c r="F58" i="2"/>
  <c r="F59" i="2"/>
  <c r="F60" i="2"/>
  <c r="F61" i="2"/>
  <c r="F62" i="2"/>
  <c r="F63" i="2"/>
  <c r="F64" i="2"/>
  <c r="F65" i="2"/>
  <c r="F56" i="2"/>
  <c r="F55" i="2"/>
  <c r="F54" i="2"/>
  <c r="F53" i="2"/>
  <c r="F52" i="2"/>
  <c r="F51" i="2"/>
  <c r="F35" i="2"/>
  <c r="F9" i="2" l="1"/>
  <c r="F49" i="2"/>
  <c r="F50" i="2" l="1"/>
  <c r="F44" i="2" l="1"/>
  <c r="F43" i="2"/>
  <c r="F42" i="2"/>
  <c r="F10" i="2"/>
  <c r="F39" i="2" l="1"/>
  <c r="F38" i="2"/>
  <c r="F36" i="2"/>
  <c r="F34" i="2"/>
  <c r="F33" i="2"/>
  <c r="F32" i="2"/>
  <c r="F29" i="2"/>
  <c r="F25" i="2"/>
  <c r="F23" i="2"/>
  <c r="F22" i="2"/>
  <c r="F21" i="2"/>
  <c r="F20" i="2"/>
  <c r="F19" i="2"/>
  <c r="F18" i="2"/>
  <c r="F41" i="2" l="1"/>
  <c r="F45" i="2" l="1"/>
  <c r="F46" i="2"/>
  <c r="F48" i="2" l="1"/>
  <c r="F47" i="2"/>
  <c r="F40" i="2"/>
  <c r="F37" i="2"/>
  <c r="F28" i="2"/>
  <c r="F27" i="2"/>
  <c r="F26" i="2"/>
  <c r="F24" i="2"/>
  <c r="F31" i="2"/>
  <c r="F30" i="2"/>
  <c r="F17" i="2"/>
  <c r="F16" i="2"/>
  <c r="F12" i="2"/>
  <c r="F11" i="2"/>
  <c r="F8" i="2"/>
  <c r="F13" i="2" s="1"/>
  <c r="F66" i="2" l="1"/>
  <c r="F74" i="2" s="1"/>
  <c r="F76" i="2" s="1"/>
  <c r="F72" i="2" l="1"/>
</calcChain>
</file>

<file path=xl/sharedStrings.xml><?xml version="1.0" encoding="utf-8"?>
<sst xmlns="http://schemas.openxmlformats.org/spreadsheetml/2006/main" count="189" uniqueCount="135">
  <si>
    <t>Unit Price</t>
  </si>
  <si>
    <t>Extended Price</t>
  </si>
  <si>
    <t>Testing Allowance</t>
  </si>
  <si>
    <t>Supplemental Work Authorization (SWA)</t>
  </si>
  <si>
    <t>Bid Total (Enter this amount on Page 1 of the Bid Form)</t>
  </si>
  <si>
    <t>Est. Qty.</t>
  </si>
  <si>
    <t>Company:</t>
  </si>
  <si>
    <t xml:space="preserve"> </t>
  </si>
  <si>
    <t>Total Bid Price less General Conditions, SWAs and Allowances:</t>
  </si>
  <si>
    <t>JSEB Requirement:</t>
  </si>
  <si>
    <t>JSEB Requirement (dollars):</t>
  </si>
  <si>
    <t xml:space="preserve">Contact Name: </t>
  </si>
  <si>
    <t xml:space="preserve">Phone Number: </t>
  </si>
  <si>
    <t xml:space="preserve">Email: </t>
  </si>
  <si>
    <t>Service</t>
  </si>
  <si>
    <t>Labor Type</t>
  </si>
  <si>
    <t>Labor Function</t>
  </si>
  <si>
    <t>Project Management</t>
  </si>
  <si>
    <t xml:space="preserve">Responsible for the account management documentation, scheduling, programming, etc., </t>
  </si>
  <si>
    <t>Technician Working Foreman</t>
  </si>
  <si>
    <t xml:space="preserve">Responsible for the management of technicians, jobsite efforts, sign-offs, etc., </t>
  </si>
  <si>
    <t>SR</t>
  </si>
  <si>
    <t>ER</t>
  </si>
  <si>
    <t>Technician</t>
  </si>
  <si>
    <t xml:space="preserve">Responsible for system testing, repairs, evaluations, wiring, etc., </t>
  </si>
  <si>
    <t>Section 1 Subtotal</t>
  </si>
  <si>
    <r>
      <rPr>
        <b/>
        <sz val="11"/>
        <color rgb="FF000000"/>
        <rFont val="Calibri"/>
        <family val="2"/>
        <scheme val="minor"/>
      </rPr>
      <t xml:space="preserve">SECTION 1 LABOR RATES: </t>
    </r>
    <r>
      <rPr>
        <sz val="11"/>
        <color rgb="FF000000"/>
        <rFont val="Calibri"/>
        <family val="2"/>
        <scheme val="minor"/>
      </rPr>
      <t xml:space="preserve">
Labor used for the installation and repair of the industrial automatic gate and door systems will be provided by the contractor. All services required (including attendance at meetings, back office support, preparation of reports, and travel) will be included in the below rates. Quantities below are the estimated hours for the entirety of the contract term. These quantities are for evaluation purposes and are not a guarantee of future business. </t>
    </r>
  </si>
  <si>
    <r>
      <rPr>
        <b/>
        <sz val="11"/>
        <color rgb="FF000000"/>
        <rFont val="Calibri"/>
        <family val="2"/>
        <scheme val="minor"/>
      </rPr>
      <t xml:space="preserve">SECTION 2 MATERIALS: </t>
    </r>
    <r>
      <rPr>
        <sz val="11"/>
        <color rgb="FF000000"/>
        <rFont val="Calibri"/>
        <family val="2"/>
        <scheme val="minor"/>
      </rPr>
      <t xml:space="preserve">
All materials used for the installation and repairs of the industrial automatic gate and door system will be provided by the contractor. The material pricing below should include all standard delivery shipping and handling charges. Quantities below are estimates for evaluation purposes and are not a guarantee for future business. </t>
    </r>
  </si>
  <si>
    <t>Section 2 Subtotal</t>
  </si>
  <si>
    <t xml:space="preserve">Vendor </t>
  </si>
  <si>
    <t>Description</t>
  </si>
  <si>
    <t>Part No.</t>
  </si>
  <si>
    <t>HY-SECURITY</t>
  </si>
  <si>
    <t>STRONGARMPARK</t>
  </si>
  <si>
    <t xml:space="preserve">STRONGARM PARK BARRIER ARM - 10 TO 14FT ARM </t>
  </si>
  <si>
    <t>HYSECURITY HYDRASWING 40, STAINLESS STEEL CHASSIS</t>
  </si>
  <si>
    <t>LINEAR</t>
  </si>
  <si>
    <t>MG SAFETY EDGE TRANSMITTER</t>
  </si>
  <si>
    <t>SAFETY EDGE RECEIVER</t>
  </si>
  <si>
    <t>MILLEREDGE</t>
  </si>
  <si>
    <t>SAFETY SENSING EDGE</t>
  </si>
  <si>
    <t>ME123Y</t>
  </si>
  <si>
    <t>MASTER HALCO</t>
  </si>
  <si>
    <t>CANTILEVER ROLLERS - 4"</t>
  </si>
  <si>
    <t>LOAD MASTER 2</t>
  </si>
  <si>
    <t>LOOP DETECTOR</t>
  </si>
  <si>
    <t>HY5A</t>
  </si>
  <si>
    <t>NORTHSTAR</t>
  </si>
  <si>
    <t>NP2ESL</t>
  </si>
  <si>
    <t>ADVANCE DRIVE WHEEL KIT 6"</t>
  </si>
  <si>
    <t>MX002707</t>
  </si>
  <si>
    <t>BASE EXTENSION</t>
  </si>
  <si>
    <t>MX001033</t>
  </si>
  <si>
    <t>BEACON, STROBE, AMBER 24VDC</t>
  </si>
  <si>
    <t>MX000997</t>
  </si>
  <si>
    <t>VEHICLE DETECTOR LOOP WIRE 2500' ROLL</t>
  </si>
  <si>
    <t>MX000987</t>
  </si>
  <si>
    <t>DRIVE RAIL, ALUMINUM 10'</t>
  </si>
  <si>
    <t>MX000622</t>
  </si>
  <si>
    <t>PUSH BUTTON STATION, THREE BUTTON</t>
  </si>
  <si>
    <t>MX001174</t>
  </si>
  <si>
    <t>BOARD, STC, SLIDEDRIVER AC OR DC</t>
  </si>
  <si>
    <t>MX000585</t>
  </si>
  <si>
    <t>LIFTMASTER</t>
  </si>
  <si>
    <t>GEARHEAD HOIST OPERATOR - ANY VOLTAGE</t>
  </si>
  <si>
    <t>GH SERIES</t>
  </si>
  <si>
    <t>MEGAARM TOWER BARRIER ARM</t>
  </si>
  <si>
    <t>MATDCBB3</t>
  </si>
  <si>
    <t>K1 RELAY OPTION</t>
  </si>
  <si>
    <t>MA200</t>
  </si>
  <si>
    <t>DOORKING</t>
  </si>
  <si>
    <t>BARRIER GATE SYSTEM COMPLETE</t>
  </si>
  <si>
    <t>BREAK-AWAY HARDWARE KIT</t>
  </si>
  <si>
    <t>1601-285</t>
  </si>
  <si>
    <t>14' LED ARM ASSEMBLY</t>
  </si>
  <si>
    <t>1601-520</t>
  </si>
  <si>
    <t>BARRIER GATE OPERATOR MOTOR</t>
  </si>
  <si>
    <t>1601-156</t>
  </si>
  <si>
    <t>OPERATOR BOARDS</t>
  </si>
  <si>
    <t>1601-010</t>
  </si>
  <si>
    <t>RAYNOR</t>
  </si>
  <si>
    <t>ALUMINUM ROLL UP GRILLE 16' X 12'</t>
  </si>
  <si>
    <t>DURAGRILL</t>
  </si>
  <si>
    <t>HEAVY DUTY ROLLING DOOR 16" X 24"</t>
  </si>
  <si>
    <t>STEELFORM</t>
  </si>
  <si>
    <t>OPTEX</t>
  </si>
  <si>
    <t>PHOTO ELECTRIC DETECTOR</t>
  </si>
  <si>
    <t>AX-70TN</t>
  </si>
  <si>
    <t>DITEK</t>
  </si>
  <si>
    <t>LOW VOLTAGE SURGE PROTECTION</t>
  </si>
  <si>
    <t>2LV/LP</t>
  </si>
  <si>
    <t>120/240VAC 1-PHASE SURGE PROTECTION</t>
  </si>
  <si>
    <t>DTK-120/240CM+</t>
  </si>
  <si>
    <t>240VAC 1-PHASE SURGE PROTECTION</t>
  </si>
  <si>
    <t>DTK-2401CMXPLUS</t>
  </si>
  <si>
    <t>240VAC 3-PHASE SURGE PROTECTION</t>
  </si>
  <si>
    <t>DTK-2403CMXPLUS</t>
  </si>
  <si>
    <t>480VAC 3-PHASE SURGE PROTECTION</t>
  </si>
  <si>
    <t>DTK-4803 CMXPLUS</t>
  </si>
  <si>
    <t>MISC</t>
  </si>
  <si>
    <t xml:space="preserve">PVC JUNCTION BOX 8" X 8" X 4" </t>
  </si>
  <si>
    <t>BOXES</t>
  </si>
  <si>
    <t>18/6 STRANDED WET-RATED CABLE 1000' ROLL</t>
  </si>
  <si>
    <t>CABLING</t>
  </si>
  <si>
    <t>#6 BARE (PER FOOT)</t>
  </si>
  <si>
    <t>GROUND WIRE</t>
  </si>
  <si>
    <t>ELECTRIC GROUNDING RODS 5/8" X 8'</t>
  </si>
  <si>
    <t>GROUND ROD</t>
  </si>
  <si>
    <t>ACORN CLAMP</t>
  </si>
  <si>
    <t>GROUND CLAMP</t>
  </si>
  <si>
    <t>AUTOMATIC GATE CAUTION SIGNS (D.O.T.)</t>
  </si>
  <si>
    <t>SIGNAGE</t>
  </si>
  <si>
    <t>STOP SIGNS W/POSTS (D.O.T. SPEC.)</t>
  </si>
  <si>
    <t>STOP SIGNS (D.O.T. SPEC.)</t>
  </si>
  <si>
    <t>GATE POSTS 10' SCH. 40 4" DIA W/CAPS</t>
  </si>
  <si>
    <t>GATE MATERIAL</t>
  </si>
  <si>
    <t>GATE POSTS 12' SCH. 40 4" DIA W/CAPS</t>
  </si>
  <si>
    <t>CARD READER PEDESTAL PER SECURITY TYPICAL DRAWINGS</t>
  </si>
  <si>
    <t>PEDESTAL</t>
  </si>
  <si>
    <t>GATE CATCH/LATCH (CANTILEVER GATE)</t>
  </si>
  <si>
    <t>DOUBLE TRACK AND TROLLY CANTILEVER SLIDING GATE 25' X 8' +1ST BRB</t>
  </si>
  <si>
    <t>FABRICATED GATE</t>
  </si>
  <si>
    <t>CHAINLINK CANTILEVER GATE 30' X 8' SCH. 40 2" X 9 AWG</t>
  </si>
  <si>
    <t>PEDESTRIAN CHAINLINK GATE 3' X 8' 2" X 9AWG</t>
  </si>
  <si>
    <t>4" X 56" YELLOW PLASTIC BOLLARD SLEEVE</t>
  </si>
  <si>
    <t>SAFETY SLEEVE</t>
  </si>
  <si>
    <t>4" X 7' STEEL PIPE FILLED WITH CONCRETE W/18" X 18" X 39" CONCRETE FOOTER</t>
  </si>
  <si>
    <t>CONCRETE BOLLARD</t>
  </si>
  <si>
    <t>GATE OPERATOR CONCRETE PAD (3' X 3' X 2'6")</t>
  </si>
  <si>
    <t>CONCRETE PAD</t>
  </si>
  <si>
    <t>SLIDEDRIVER II GATE OPERATOR - ALL VOLTAGES</t>
  </si>
  <si>
    <t>SD15</t>
  </si>
  <si>
    <t>HSW40</t>
  </si>
  <si>
    <t>Other Material Markup Percentage  (Not to exceed 20% enter percentage)</t>
  </si>
  <si>
    <r>
      <t xml:space="preserve">1412213678 Appendix B - Bid Workbook
IFB Installation and Repair of Automatic Gates and Doors FY27 
</t>
    </r>
    <r>
      <rPr>
        <sz val="11"/>
        <color theme="1"/>
        <rFont val="Calibri"/>
        <family val="2"/>
        <scheme val="minor"/>
      </rPr>
      <t>(Only complete the prices in yellow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</si>
</sst>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mm/dd/yyyy;@"/>
    <numFmt numFmtId="165" formatCode="&quot;$&quot;#,##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rgb="FFFF000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sz val="11"/>
      <name val="Calibri"/>
      <family val="2"/>
      <scheme val="minor"/>
    </font>
    <font>
      <b/>
      <sz val="14"/>
      <color rgb="FF000000"/>
      <name val="Calibri"/>
      <family val="2"/>
      <scheme val="minor"/>
    </font>
    <font>
      <b/>
      <sz val="14"/>
      <color theme="1"/>
      <name val="Calibri"/>
      <family val="2"/>
      <scheme val="minor"/>
    </font>
    <font>
      <sz val="8"/>
      <name val="Calibri"/>
      <family val="2"/>
      <scheme val="minor"/>
    </font>
    <font>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74">
    <xf numFmtId="0" fontId="0" fillId="0" borderId="0" xfId="0"/>
    <xf numFmtId="0" fontId="3" fillId="0" borderId="0" xfId="0" applyFont="1" applyFill="1" applyProtection="1"/>
    <xf numFmtId="0" fontId="2" fillId="0" borderId="0" xfId="0" applyFont="1" applyFill="1" applyProtection="1"/>
    <xf numFmtId="0" fontId="3" fillId="0" borderId="0" xfId="0" applyFont="1" applyProtection="1"/>
    <xf numFmtId="0" fontId="0" fillId="0" borderId="0" xfId="0" applyFont="1" applyProtection="1"/>
    <xf numFmtId="0" fontId="0" fillId="0" borderId="0" xfId="0" applyFont="1" applyFill="1" applyProtection="1"/>
    <xf numFmtId="0" fontId="0" fillId="0" borderId="0" xfId="0" applyFont="1" applyAlignment="1" applyProtection="1"/>
    <xf numFmtId="0" fontId="0" fillId="0" borderId="0" xfId="0" applyFont="1" applyFill="1" applyAlignment="1" applyProtection="1"/>
    <xf numFmtId="0" fontId="3" fillId="0" borderId="0" xfId="0" applyFont="1" applyAlignment="1" applyProtection="1">
      <alignment horizontal="left" vertical="top"/>
    </xf>
    <xf numFmtId="0" fontId="5" fillId="0" borderId="0" xfId="0" applyFont="1" applyAlignment="1" applyProtection="1">
      <alignment horizontal="left" vertical="top"/>
    </xf>
    <xf numFmtId="0" fontId="7" fillId="3" borderId="2" xfId="0" applyFont="1" applyFill="1" applyBorder="1" applyAlignment="1" applyProtection="1">
      <alignment horizontal="center"/>
    </xf>
    <xf numFmtId="0" fontId="0" fillId="0" borderId="2" xfId="0" applyFont="1" applyFill="1" applyBorder="1" applyAlignment="1" applyProtection="1">
      <alignment wrapText="1"/>
    </xf>
    <xf numFmtId="0" fontId="0" fillId="0" borderId="2" xfId="0" applyFont="1" applyFill="1" applyBorder="1" applyAlignment="1" applyProtection="1">
      <alignment horizontal="center"/>
    </xf>
    <xf numFmtId="0" fontId="0" fillId="0" borderId="2" xfId="1" applyNumberFormat="1" applyFont="1" applyFill="1" applyBorder="1" applyAlignment="1" applyProtection="1">
      <alignment horizontal="center"/>
    </xf>
    <xf numFmtId="44" fontId="0" fillId="2" borderId="2" xfId="2" applyFont="1" applyFill="1" applyBorder="1" applyAlignment="1" applyProtection="1">
      <alignment wrapText="1"/>
      <protection locked="0"/>
    </xf>
    <xf numFmtId="7" fontId="0" fillId="3" borderId="2" xfId="2" applyNumberFormat="1" applyFont="1" applyFill="1" applyBorder="1" applyAlignment="1" applyProtection="1"/>
    <xf numFmtId="0" fontId="8" fillId="0" borderId="2" xfId="0" applyFont="1" applyFill="1" applyBorder="1" applyAlignment="1" applyProtection="1">
      <alignment wrapText="1"/>
    </xf>
    <xf numFmtId="7" fontId="4" fillId="4" borderId="2" xfId="2" applyNumberFormat="1" applyFont="1" applyFill="1" applyBorder="1" applyAlignment="1" applyProtection="1">
      <alignment vertical="center"/>
    </xf>
    <xf numFmtId="0" fontId="0" fillId="0" borderId="0" xfId="0" applyNumberFormat="1" applyFont="1" applyProtection="1"/>
    <xf numFmtId="7" fontId="0" fillId="0" borderId="2" xfId="2" applyNumberFormat="1" applyFont="1" applyFill="1" applyBorder="1" applyAlignment="1" applyProtection="1"/>
    <xf numFmtId="0" fontId="7" fillId="0" borderId="0" xfId="0" applyFont="1" applyBorder="1" applyAlignment="1" applyProtection="1">
      <alignment horizontal="center" vertical="center"/>
    </xf>
    <xf numFmtId="7" fontId="0" fillId="0" borderId="2" xfId="2" applyNumberFormat="1" applyFont="1" applyBorder="1" applyProtection="1"/>
    <xf numFmtId="0" fontId="0" fillId="0" borderId="0" xfId="0" applyFont="1" applyFill="1" applyBorder="1" applyAlignment="1" applyProtection="1">
      <alignment horizontal="center"/>
    </xf>
    <xf numFmtId="7" fontId="0" fillId="0" borderId="0" xfId="2" applyNumberFormat="1" applyFont="1" applyFill="1" applyBorder="1" applyProtection="1"/>
    <xf numFmtId="0" fontId="6" fillId="0" borderId="0" xfId="0" applyFont="1" applyAlignment="1" applyProtection="1">
      <alignment horizontal="center" vertical="center"/>
    </xf>
    <xf numFmtId="44" fontId="8" fillId="0" borderId="0" xfId="4" applyNumberFormat="1" applyFont="1" applyAlignment="1" applyProtection="1">
      <alignment horizontal="center" wrapText="1"/>
    </xf>
    <xf numFmtId="0" fontId="0" fillId="0" borderId="0" xfId="4" applyFont="1" applyAlignment="1" applyProtection="1">
      <alignment horizontal="right"/>
    </xf>
    <xf numFmtId="165" fontId="0" fillId="0" borderId="2" xfId="4" applyNumberFormat="1" applyFont="1" applyBorder="1" applyAlignment="1" applyProtection="1">
      <alignment horizontal="center"/>
    </xf>
    <xf numFmtId="0" fontId="4" fillId="0" borderId="0" xfId="0" applyFont="1" applyProtection="1"/>
    <xf numFmtId="9" fontId="0" fillId="0" borderId="2" xfId="5" applyFont="1" applyBorder="1" applyAlignment="1" applyProtection="1">
      <alignment horizontal="center"/>
    </xf>
    <xf numFmtId="0" fontId="0" fillId="0" borderId="0" xfId="4" applyFont="1" applyProtection="1"/>
    <xf numFmtId="7" fontId="10" fillId="4" borderId="2" xfId="0" applyNumberFormat="1" applyFont="1" applyFill="1" applyBorder="1" applyProtection="1"/>
    <xf numFmtId="0" fontId="12" fillId="0" borderId="0" xfId="6"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top"/>
    </xf>
    <xf numFmtId="0" fontId="5" fillId="0" borderId="0" xfId="0" applyFont="1" applyAlignment="1">
      <alignment horizontal="left" vertical="top"/>
    </xf>
    <xf numFmtId="0" fontId="0" fillId="5" borderId="2" xfId="0" applyFont="1" applyFill="1" applyBorder="1" applyAlignment="1" applyProtection="1">
      <alignment horizontal="center"/>
    </xf>
    <xf numFmtId="0" fontId="0" fillId="5" borderId="2" xfId="1" applyNumberFormat="1" applyFont="1" applyFill="1" applyBorder="1" applyAlignment="1" applyProtection="1">
      <alignment horizontal="center"/>
    </xf>
    <xf numFmtId="10" fontId="4" fillId="2" borderId="2" xfId="3" applyNumberFormat="1" applyFont="1" applyFill="1" applyBorder="1" applyAlignment="1" applyProtection="1">
      <alignment horizontal="center"/>
      <protection locked="0"/>
    </xf>
    <xf numFmtId="0" fontId="7" fillId="6" borderId="2" xfId="0" applyFont="1" applyFill="1" applyBorder="1" applyAlignment="1" applyProtection="1">
      <alignment horizontal="center" vertical="center" wrapText="1"/>
    </xf>
    <xf numFmtId="0" fontId="4" fillId="6" borderId="2" xfId="0" applyFont="1" applyFill="1" applyBorder="1" applyAlignment="1" applyProtection="1">
      <alignment horizontal="center" vertical="center" wrapText="1"/>
    </xf>
    <xf numFmtId="0" fontId="4" fillId="6" borderId="2" xfId="0" applyNumberFormat="1" applyFont="1" applyFill="1" applyBorder="1" applyAlignment="1" applyProtection="1">
      <alignment horizontal="center" vertical="center" wrapText="1"/>
    </xf>
    <xf numFmtId="0" fontId="7" fillId="6" borderId="2" xfId="0" applyFont="1" applyFill="1" applyBorder="1" applyAlignment="1" applyProtection="1">
      <alignment horizontal="center"/>
    </xf>
    <xf numFmtId="0" fontId="4" fillId="6" borderId="2" xfId="0" applyFont="1" applyFill="1" applyBorder="1" applyAlignment="1" applyProtection="1"/>
    <xf numFmtId="0" fontId="4" fillId="6" borderId="2" xfId="0" applyFont="1" applyFill="1" applyBorder="1" applyAlignment="1" applyProtection="1">
      <alignment horizontal="center"/>
    </xf>
    <xf numFmtId="0" fontId="4" fillId="6" borderId="2" xfId="1" applyNumberFormat="1" applyFont="1" applyFill="1" applyBorder="1" applyAlignment="1" applyProtection="1">
      <alignment horizontal="center"/>
    </xf>
    <xf numFmtId="7" fontId="4" fillId="6" borderId="2" xfId="2" applyNumberFormat="1" applyFont="1" applyFill="1" applyBorder="1" applyAlignment="1" applyProtection="1"/>
    <xf numFmtId="0" fontId="9" fillId="4" borderId="5" xfId="0" applyFont="1" applyFill="1" applyBorder="1" applyAlignment="1" applyProtection="1">
      <alignment horizontal="right"/>
    </xf>
    <xf numFmtId="0" fontId="9" fillId="4" borderId="3" xfId="0" applyFont="1" applyFill="1" applyBorder="1" applyAlignment="1" applyProtection="1">
      <alignment horizontal="right"/>
    </xf>
    <xf numFmtId="0" fontId="9" fillId="4" borderId="4" xfId="0" applyFont="1" applyFill="1" applyBorder="1" applyAlignment="1" applyProtection="1">
      <alignment horizontal="right"/>
    </xf>
    <xf numFmtId="0" fontId="0" fillId="0" borderId="5" xfId="0" applyFont="1" applyFill="1" applyBorder="1" applyAlignment="1" applyProtection="1">
      <alignment horizontal="right" wrapText="1"/>
    </xf>
    <xf numFmtId="0" fontId="0" fillId="0" borderId="3" xfId="0" applyFont="1" applyFill="1" applyBorder="1" applyAlignment="1" applyProtection="1">
      <alignment horizontal="right" wrapText="1"/>
    </xf>
    <xf numFmtId="0" fontId="0" fillId="0" borderId="4" xfId="0" applyFont="1" applyFill="1" applyBorder="1" applyAlignment="1" applyProtection="1">
      <alignment horizontal="right" wrapText="1"/>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xf>
    <xf numFmtId="0" fontId="4" fillId="4" borderId="2" xfId="0" applyFont="1" applyFill="1" applyBorder="1" applyAlignment="1" applyProtection="1">
      <alignment horizontal="right" vertical="center"/>
    </xf>
    <xf numFmtId="0" fontId="6" fillId="2" borderId="1" xfId="0" applyFont="1" applyFill="1" applyBorder="1" applyAlignment="1" applyProtection="1">
      <alignment horizontal="center" vertical="center"/>
      <protection locked="0"/>
    </xf>
    <xf numFmtId="164" fontId="5" fillId="0" borderId="7" xfId="0" applyNumberFormat="1" applyFont="1" applyBorder="1" applyAlignment="1" applyProtection="1">
      <alignment horizontal="left" vertical="top" shrinkToFit="1"/>
    </xf>
    <xf numFmtId="0" fontId="6" fillId="2" borderId="9" xfId="0" applyFont="1" applyFill="1" applyBorder="1" applyAlignment="1" applyProtection="1">
      <alignment horizontal="center" vertical="center"/>
      <protection locked="0"/>
    </xf>
    <xf numFmtId="8" fontId="0" fillId="0" borderId="3" xfId="0" applyNumberFormat="1" applyFont="1" applyBorder="1" applyAlignment="1" applyProtection="1">
      <alignment horizontal="right"/>
    </xf>
    <xf numFmtId="0" fontId="7" fillId="0" borderId="2" xfId="0" applyFont="1" applyBorder="1" applyAlignment="1" applyProtection="1">
      <alignment horizontal="center" vertical="center"/>
    </xf>
    <xf numFmtId="0" fontId="7" fillId="3" borderId="10" xfId="0" applyFont="1" applyFill="1" applyBorder="1" applyAlignment="1" applyProtection="1">
      <alignment horizontal="center"/>
    </xf>
    <xf numFmtId="0" fontId="0" fillId="5" borderId="10" xfId="0" applyFont="1" applyFill="1" applyBorder="1" applyAlignment="1" applyProtection="1">
      <alignment wrapText="1"/>
    </xf>
    <xf numFmtId="0" fontId="0" fillId="0" borderId="10" xfId="0" applyFont="1" applyFill="1" applyBorder="1" applyAlignment="1" applyProtection="1">
      <alignment wrapText="1"/>
    </xf>
    <xf numFmtId="0" fontId="0" fillId="0" borderId="6" xfId="0" applyFont="1" applyFill="1" applyBorder="1" applyAlignment="1" applyProtection="1">
      <alignment horizontal="right" wrapText="1"/>
    </xf>
    <xf numFmtId="0" fontId="0" fillId="0" borderId="7" xfId="0" applyBorder="1" applyAlignment="1" applyProtection="1"/>
    <xf numFmtId="0" fontId="0" fillId="0" borderId="8" xfId="0" applyBorder="1" applyAlignment="1" applyProtection="1"/>
    <xf numFmtId="164" fontId="5" fillId="0" borderId="2" xfId="0" applyNumberFormat="1" applyFont="1" applyBorder="1" applyAlignment="1" applyProtection="1">
      <alignment horizontal="left" vertical="top" wrapText="1" shrinkToFit="1"/>
    </xf>
    <xf numFmtId="0" fontId="0" fillId="0" borderId="2" xfId="0" applyBorder="1" applyAlignment="1" applyProtection="1">
      <alignment wrapText="1"/>
    </xf>
    <xf numFmtId="0" fontId="0" fillId="0" borderId="1" xfId="0" applyBorder="1" applyAlignment="1" applyProtection="1">
      <alignment horizontal="center"/>
    </xf>
    <xf numFmtId="0" fontId="0" fillId="0" borderId="1" xfId="0" applyBorder="1" applyAlignment="1" applyProtection="1">
      <alignment wrapText="1"/>
    </xf>
    <xf numFmtId="44" fontId="4" fillId="6" borderId="2" xfId="2" applyFont="1" applyFill="1" applyBorder="1" applyAlignment="1" applyProtection="1">
      <alignment wrapText="1"/>
    </xf>
    <xf numFmtId="0" fontId="0" fillId="0" borderId="2" xfId="0" applyBorder="1" applyAlignment="1" applyProtection="1"/>
    <xf numFmtId="0" fontId="0" fillId="0" borderId="4" xfId="0" applyBorder="1" applyAlignment="1" applyProtection="1">
      <alignment horizontal="right"/>
    </xf>
  </cellXfs>
  <cellStyles count="7">
    <cellStyle name="Comma" xfId="1" builtinId="3"/>
    <cellStyle name="Currency" xfId="2" builtinId="4"/>
    <cellStyle name="Normal" xfId="0" builtinId="0"/>
    <cellStyle name="Normal 27" xfId="6" xr:uid="{50AF4856-1B51-49F5-9BD9-48203FD61E6B}"/>
    <cellStyle name="Normal 32" xfId="4" xr:uid="{24AE6FC2-263D-430F-88DE-B09EE08CFA89}"/>
    <cellStyle name="Percent" xfId="3" builtinId="5"/>
    <cellStyle name="Percent 3" xfId="5" xr:uid="{B84CA610-F616-447C-B397-C87452C9F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6"/>
  <sheetViews>
    <sheetView tabSelected="1" workbookViewId="0">
      <selection activeCell="E70" sqref="E70"/>
    </sheetView>
  </sheetViews>
  <sheetFormatPr defaultRowHeight="15" x14ac:dyDescent="0.25"/>
  <cols>
    <col min="1" max="1" width="27.28515625" style="28" customWidth="1"/>
    <col min="2" max="2" width="70.28515625" style="4" bestFit="1" customWidth="1"/>
    <col min="3" max="3" width="19.140625" style="4" customWidth="1"/>
    <col min="4" max="4" width="8.28515625" style="18" bestFit="1" customWidth="1"/>
    <col min="5" max="5" width="15.5703125" style="4" customWidth="1"/>
    <col min="6" max="6" width="18.28515625" style="4" bestFit="1" customWidth="1"/>
    <col min="7" max="16384" width="9.140625" style="4"/>
  </cols>
  <sheetData>
    <row r="1" spans="1:16" ht="47.25" customHeight="1" x14ac:dyDescent="0.25">
      <c r="A1" s="53" t="s">
        <v>134</v>
      </c>
      <c r="B1" s="54"/>
      <c r="C1" s="54"/>
      <c r="D1" s="54"/>
      <c r="E1" s="54"/>
      <c r="F1" s="54"/>
      <c r="H1" s="1"/>
      <c r="I1" s="5"/>
      <c r="J1" s="2"/>
      <c r="L1" s="3"/>
      <c r="M1" s="3"/>
    </row>
    <row r="2" spans="1:16" x14ac:dyDescent="0.25">
      <c r="A2" s="57" t="s">
        <v>6</v>
      </c>
      <c r="B2" s="65"/>
      <c r="C2" s="65"/>
      <c r="D2" s="66"/>
      <c r="E2" s="56"/>
      <c r="F2" s="56"/>
      <c r="G2" s="9"/>
    </row>
    <row r="3" spans="1:16" x14ac:dyDescent="0.25">
      <c r="A3" s="57" t="s">
        <v>11</v>
      </c>
      <c r="B3" s="65"/>
      <c r="C3" s="65"/>
      <c r="D3" s="66"/>
      <c r="E3" s="56"/>
      <c r="F3" s="56"/>
      <c r="G3" s="9"/>
    </row>
    <row r="4" spans="1:16" x14ac:dyDescent="0.25">
      <c r="A4" s="57" t="s">
        <v>12</v>
      </c>
      <c r="B4" s="65"/>
      <c r="C4" s="65"/>
      <c r="D4" s="66"/>
      <c r="E4" s="56"/>
      <c r="F4" s="56"/>
      <c r="G4" s="9"/>
    </row>
    <row r="5" spans="1:16" x14ac:dyDescent="0.25">
      <c r="A5" s="57" t="s">
        <v>13</v>
      </c>
      <c r="B5" s="65"/>
      <c r="C5" s="65"/>
      <c r="D5" s="66"/>
      <c r="E5" s="58"/>
      <c r="F5" s="58"/>
      <c r="G5" s="9"/>
    </row>
    <row r="6" spans="1:16" customFormat="1" ht="49.5" customHeight="1" x14ac:dyDescent="0.25">
      <c r="A6" s="67" t="s">
        <v>26</v>
      </c>
      <c r="B6" s="68"/>
      <c r="C6" s="68"/>
      <c r="D6" s="68"/>
      <c r="E6" s="68"/>
      <c r="F6" s="68"/>
      <c r="G6" s="32"/>
      <c r="H6" s="33"/>
      <c r="I6" s="34"/>
      <c r="J6" s="34"/>
      <c r="K6" s="35"/>
    </row>
    <row r="7" spans="1:16" x14ac:dyDescent="0.25">
      <c r="A7" s="39" t="s">
        <v>15</v>
      </c>
      <c r="B7" s="40" t="s">
        <v>16</v>
      </c>
      <c r="C7" s="40" t="s">
        <v>14</v>
      </c>
      <c r="D7" s="41" t="s">
        <v>5</v>
      </c>
      <c r="E7" s="40" t="s">
        <v>0</v>
      </c>
      <c r="F7" s="40" t="s">
        <v>1</v>
      </c>
      <c r="J7" s="2"/>
      <c r="K7" s="5"/>
      <c r="L7" s="1"/>
      <c r="M7" s="5"/>
      <c r="N7" s="5"/>
      <c r="O7" s="5"/>
      <c r="P7" s="5"/>
    </row>
    <row r="8" spans="1:16" s="6" customFormat="1" ht="30" x14ac:dyDescent="0.25">
      <c r="A8" s="10" t="s">
        <v>17</v>
      </c>
      <c r="B8" s="11" t="s">
        <v>18</v>
      </c>
      <c r="C8" s="12" t="s">
        <v>21</v>
      </c>
      <c r="D8" s="13">
        <v>2700</v>
      </c>
      <c r="E8" s="14"/>
      <c r="F8" s="15">
        <f t="shared" ref="F8:F65" si="0">E8*D8</f>
        <v>0</v>
      </c>
      <c r="H8" s="7"/>
      <c r="I8" s="7"/>
    </row>
    <row r="9" spans="1:16" s="6" customFormat="1" x14ac:dyDescent="0.25">
      <c r="A9" s="61" t="s">
        <v>19</v>
      </c>
      <c r="B9" s="62" t="s">
        <v>20</v>
      </c>
      <c r="C9" s="36" t="s">
        <v>21</v>
      </c>
      <c r="D9" s="37">
        <v>7000</v>
      </c>
      <c r="E9" s="14"/>
      <c r="F9" s="15">
        <f t="shared" si="0"/>
        <v>0</v>
      </c>
      <c r="H9" s="7"/>
      <c r="I9" s="7"/>
    </row>
    <row r="10" spans="1:16" s="6" customFormat="1" ht="15.75" customHeight="1" x14ac:dyDescent="0.25">
      <c r="A10" s="69"/>
      <c r="B10" s="70"/>
      <c r="C10" s="36" t="s">
        <v>22</v>
      </c>
      <c r="D10" s="37">
        <v>3000</v>
      </c>
      <c r="E10" s="14"/>
      <c r="F10" s="15">
        <f t="shared" si="0"/>
        <v>0</v>
      </c>
      <c r="H10" s="7"/>
      <c r="I10" s="7"/>
    </row>
    <row r="11" spans="1:16" s="6" customFormat="1" ht="15.75" customHeight="1" x14ac:dyDescent="0.25">
      <c r="A11" s="61" t="s">
        <v>23</v>
      </c>
      <c r="B11" s="63" t="s">
        <v>24</v>
      </c>
      <c r="C11" s="12" t="s">
        <v>21</v>
      </c>
      <c r="D11" s="13">
        <v>7000</v>
      </c>
      <c r="E11" s="14"/>
      <c r="F11" s="15">
        <f t="shared" si="0"/>
        <v>0</v>
      </c>
      <c r="H11" s="7"/>
      <c r="I11" s="7"/>
    </row>
    <row r="12" spans="1:16" s="6" customFormat="1" ht="15.75" customHeight="1" x14ac:dyDescent="0.25">
      <c r="A12" s="69"/>
      <c r="B12" s="70"/>
      <c r="C12" s="12" t="s">
        <v>22</v>
      </c>
      <c r="D12" s="13">
        <v>3000</v>
      </c>
      <c r="E12" s="14"/>
      <c r="F12" s="15">
        <f t="shared" si="0"/>
        <v>0</v>
      </c>
      <c r="H12" s="7"/>
      <c r="I12" s="7"/>
    </row>
    <row r="13" spans="1:16" s="6" customFormat="1" ht="15.75" customHeight="1" x14ac:dyDescent="0.25">
      <c r="A13" s="55" t="s">
        <v>25</v>
      </c>
      <c r="B13" s="55"/>
      <c r="C13" s="55"/>
      <c r="D13" s="55"/>
      <c r="E13" s="55"/>
      <c r="F13" s="17">
        <f>SUM(F8:F12)</f>
        <v>0</v>
      </c>
      <c r="H13" s="7"/>
      <c r="I13" s="7"/>
    </row>
    <row r="14" spans="1:16" s="6" customFormat="1" ht="51" customHeight="1" x14ac:dyDescent="0.25">
      <c r="A14" s="67" t="s">
        <v>27</v>
      </c>
      <c r="B14" s="68"/>
      <c r="C14" s="68"/>
      <c r="D14" s="68"/>
      <c r="E14" s="68"/>
      <c r="F14" s="68"/>
      <c r="H14" s="7"/>
      <c r="I14" s="7"/>
    </row>
    <row r="15" spans="1:16" s="6" customFormat="1" ht="15.75" customHeight="1" x14ac:dyDescent="0.25">
      <c r="A15" s="42" t="s">
        <v>29</v>
      </c>
      <c r="B15" s="43" t="s">
        <v>30</v>
      </c>
      <c r="C15" s="44" t="s">
        <v>31</v>
      </c>
      <c r="D15" s="45" t="s">
        <v>5</v>
      </c>
      <c r="E15" s="71" t="s">
        <v>0</v>
      </c>
      <c r="F15" s="46" t="s">
        <v>1</v>
      </c>
      <c r="H15" s="7"/>
      <c r="I15" s="7"/>
    </row>
    <row r="16" spans="1:16" s="6" customFormat="1" x14ac:dyDescent="0.25">
      <c r="A16" s="10" t="s">
        <v>32</v>
      </c>
      <c r="B16" s="11" t="s">
        <v>130</v>
      </c>
      <c r="C16" s="12" t="s">
        <v>131</v>
      </c>
      <c r="D16" s="13">
        <v>120</v>
      </c>
      <c r="E16" s="14"/>
      <c r="F16" s="15">
        <f t="shared" si="0"/>
        <v>0</v>
      </c>
      <c r="H16" s="7"/>
      <c r="I16" s="7"/>
    </row>
    <row r="17" spans="1:9" s="6" customFormat="1" x14ac:dyDescent="0.25">
      <c r="A17" s="10" t="s">
        <v>32</v>
      </c>
      <c r="B17" s="11" t="s">
        <v>34</v>
      </c>
      <c r="C17" s="12" t="s">
        <v>33</v>
      </c>
      <c r="D17" s="13">
        <v>60</v>
      </c>
      <c r="E17" s="14"/>
      <c r="F17" s="15">
        <f t="shared" si="0"/>
        <v>0</v>
      </c>
      <c r="H17" s="7"/>
      <c r="I17" s="7"/>
    </row>
    <row r="18" spans="1:9" s="6" customFormat="1" x14ac:dyDescent="0.25">
      <c r="A18" s="10" t="s">
        <v>32</v>
      </c>
      <c r="B18" s="11" t="s">
        <v>35</v>
      </c>
      <c r="C18" s="12" t="s">
        <v>132</v>
      </c>
      <c r="D18" s="13">
        <v>25</v>
      </c>
      <c r="E18" s="14"/>
      <c r="F18" s="15">
        <f t="shared" ref="F18:F19" si="1">E18*D18</f>
        <v>0</v>
      </c>
      <c r="H18" s="7"/>
      <c r="I18" s="7"/>
    </row>
    <row r="19" spans="1:9" s="6" customFormat="1" x14ac:dyDescent="0.25">
      <c r="A19" s="10" t="s">
        <v>36</v>
      </c>
      <c r="B19" s="11" t="s">
        <v>37</v>
      </c>
      <c r="C19" s="12">
        <v>302210</v>
      </c>
      <c r="D19" s="13">
        <v>170</v>
      </c>
      <c r="E19" s="14"/>
      <c r="F19" s="15">
        <f t="shared" si="1"/>
        <v>0</v>
      </c>
      <c r="H19" s="7"/>
      <c r="I19" s="7"/>
    </row>
    <row r="20" spans="1:9" s="6" customFormat="1" x14ac:dyDescent="0.25">
      <c r="A20" s="10" t="s">
        <v>36</v>
      </c>
      <c r="B20" s="11" t="s">
        <v>38</v>
      </c>
      <c r="C20" s="12">
        <v>109950</v>
      </c>
      <c r="D20" s="13">
        <v>170</v>
      </c>
      <c r="E20" s="14"/>
      <c r="F20" s="15">
        <f t="shared" ref="F20:F29" si="2">E20*D20</f>
        <v>0</v>
      </c>
      <c r="H20" s="7"/>
      <c r="I20" s="7"/>
    </row>
    <row r="21" spans="1:9" s="6" customFormat="1" x14ac:dyDescent="0.25">
      <c r="A21" s="10" t="s">
        <v>39</v>
      </c>
      <c r="B21" s="16" t="s">
        <v>40</v>
      </c>
      <c r="C21" s="12" t="s">
        <v>41</v>
      </c>
      <c r="D21" s="13">
        <v>170</v>
      </c>
      <c r="E21" s="14"/>
      <c r="F21" s="15">
        <f t="shared" si="2"/>
        <v>0</v>
      </c>
    </row>
    <row r="22" spans="1:9" s="6" customFormat="1" x14ac:dyDescent="0.25">
      <c r="A22" s="10" t="s">
        <v>42</v>
      </c>
      <c r="B22" s="16" t="s">
        <v>43</v>
      </c>
      <c r="C22" s="12" t="s">
        <v>44</v>
      </c>
      <c r="D22" s="13">
        <v>1285</v>
      </c>
      <c r="E22" s="14"/>
      <c r="F22" s="15">
        <f t="shared" ref="F22" si="3">E22*D22</f>
        <v>0</v>
      </c>
    </row>
    <row r="23" spans="1:9" s="6" customFormat="1" x14ac:dyDescent="0.25">
      <c r="A23" s="10" t="s">
        <v>32</v>
      </c>
      <c r="B23" s="16" t="s">
        <v>45</v>
      </c>
      <c r="C23" s="12" t="s">
        <v>46</v>
      </c>
      <c r="D23" s="13">
        <v>200</v>
      </c>
      <c r="E23" s="14"/>
      <c r="F23" s="15">
        <f t="shared" ref="F23" si="4">E23*D23</f>
        <v>0</v>
      </c>
    </row>
    <row r="24" spans="1:9" s="6" customFormat="1" x14ac:dyDescent="0.25">
      <c r="A24" s="10" t="s">
        <v>47</v>
      </c>
      <c r="B24" s="16" t="s">
        <v>45</v>
      </c>
      <c r="C24" s="12" t="s">
        <v>48</v>
      </c>
      <c r="D24" s="13">
        <v>200</v>
      </c>
      <c r="E24" s="14"/>
      <c r="F24" s="15">
        <f>E24*D24</f>
        <v>0</v>
      </c>
    </row>
    <row r="25" spans="1:9" s="6" customFormat="1" x14ac:dyDescent="0.25">
      <c r="A25" s="10" t="s">
        <v>32</v>
      </c>
      <c r="B25" s="16" t="s">
        <v>49</v>
      </c>
      <c r="C25" s="12" t="s">
        <v>50</v>
      </c>
      <c r="D25" s="13">
        <v>220</v>
      </c>
      <c r="E25" s="14"/>
      <c r="F25" s="15">
        <f t="shared" ref="F25" si="5">E25*D25</f>
        <v>0</v>
      </c>
    </row>
    <row r="26" spans="1:9" s="6" customFormat="1" x14ac:dyDescent="0.25">
      <c r="A26" s="10" t="s">
        <v>32</v>
      </c>
      <c r="B26" s="16" t="s">
        <v>51</v>
      </c>
      <c r="C26" s="12" t="s">
        <v>52</v>
      </c>
      <c r="D26" s="13">
        <v>10</v>
      </c>
      <c r="E26" s="14"/>
      <c r="F26" s="15">
        <f>E26*D26</f>
        <v>0</v>
      </c>
    </row>
    <row r="27" spans="1:9" s="6" customFormat="1" x14ac:dyDescent="0.25">
      <c r="A27" s="10" t="s">
        <v>32</v>
      </c>
      <c r="B27" s="16" t="s">
        <v>53</v>
      </c>
      <c r="C27" s="12" t="s">
        <v>54</v>
      </c>
      <c r="D27" s="13">
        <v>160</v>
      </c>
      <c r="E27" s="14"/>
      <c r="F27" s="15">
        <f>E27*D27</f>
        <v>0</v>
      </c>
    </row>
    <row r="28" spans="1:9" s="6" customFormat="1" x14ac:dyDescent="0.25">
      <c r="A28" s="10" t="s">
        <v>32</v>
      </c>
      <c r="B28" s="16" t="s">
        <v>55</v>
      </c>
      <c r="C28" s="12" t="s">
        <v>56</v>
      </c>
      <c r="D28" s="13">
        <v>150</v>
      </c>
      <c r="E28" s="14"/>
      <c r="F28" s="15">
        <f>E28*D28</f>
        <v>0</v>
      </c>
    </row>
    <row r="29" spans="1:9" s="6" customFormat="1" x14ac:dyDescent="0.25">
      <c r="A29" s="10" t="s">
        <v>32</v>
      </c>
      <c r="B29" s="16" t="s">
        <v>57</v>
      </c>
      <c r="C29" s="12" t="s">
        <v>58</v>
      </c>
      <c r="D29" s="13">
        <v>320</v>
      </c>
      <c r="E29" s="14"/>
      <c r="F29" s="15">
        <f t="shared" si="2"/>
        <v>0</v>
      </c>
    </row>
    <row r="30" spans="1:9" s="6" customFormat="1" x14ac:dyDescent="0.25">
      <c r="A30" s="10" t="s">
        <v>32</v>
      </c>
      <c r="B30" s="16" t="s">
        <v>59</v>
      </c>
      <c r="C30" s="12" t="s">
        <v>60</v>
      </c>
      <c r="D30" s="13">
        <v>10</v>
      </c>
      <c r="E30" s="14"/>
      <c r="F30" s="15">
        <f t="shared" si="0"/>
        <v>0</v>
      </c>
    </row>
    <row r="31" spans="1:9" s="6" customFormat="1" x14ac:dyDescent="0.25">
      <c r="A31" s="10" t="s">
        <v>32</v>
      </c>
      <c r="B31" s="16" t="s">
        <v>61</v>
      </c>
      <c r="C31" s="12" t="s">
        <v>62</v>
      </c>
      <c r="D31" s="13">
        <v>60</v>
      </c>
      <c r="E31" s="14"/>
      <c r="F31" s="15">
        <f t="shared" si="0"/>
        <v>0</v>
      </c>
    </row>
    <row r="32" spans="1:9" s="6" customFormat="1" x14ac:dyDescent="0.25">
      <c r="A32" s="10" t="s">
        <v>63</v>
      </c>
      <c r="B32" s="16" t="s">
        <v>64</v>
      </c>
      <c r="C32" s="12" t="s">
        <v>65</v>
      </c>
      <c r="D32" s="13">
        <v>60</v>
      </c>
      <c r="E32" s="14"/>
      <c r="F32" s="15">
        <f t="shared" ref="F32" si="6">E32*D32</f>
        <v>0</v>
      </c>
    </row>
    <row r="33" spans="1:6" s="6" customFormat="1" x14ac:dyDescent="0.25">
      <c r="A33" s="10" t="s">
        <v>63</v>
      </c>
      <c r="B33" s="16" t="s">
        <v>66</v>
      </c>
      <c r="C33" s="12" t="s">
        <v>67</v>
      </c>
      <c r="D33" s="13">
        <v>20</v>
      </c>
      <c r="E33" s="14"/>
      <c r="F33" s="15">
        <f t="shared" ref="F33" si="7">E33*D33</f>
        <v>0</v>
      </c>
    </row>
    <row r="34" spans="1:6" s="6" customFormat="1" x14ac:dyDescent="0.25">
      <c r="A34" s="10" t="s">
        <v>63</v>
      </c>
      <c r="B34" s="16" t="s">
        <v>68</v>
      </c>
      <c r="C34" s="12" t="s">
        <v>69</v>
      </c>
      <c r="D34" s="13">
        <v>20</v>
      </c>
      <c r="E34" s="14"/>
      <c r="F34" s="15">
        <f t="shared" ref="F34:F36" si="8">E34*D34</f>
        <v>0</v>
      </c>
    </row>
    <row r="35" spans="1:6" s="6" customFormat="1" x14ac:dyDescent="0.25">
      <c r="A35" s="10" t="s">
        <v>70</v>
      </c>
      <c r="B35" s="16" t="s">
        <v>71</v>
      </c>
      <c r="C35" s="12">
        <v>1601</v>
      </c>
      <c r="D35" s="13">
        <v>25</v>
      </c>
      <c r="E35" s="14"/>
      <c r="F35" s="15">
        <f t="shared" ref="F35" si="9">E35*D35</f>
        <v>0</v>
      </c>
    </row>
    <row r="36" spans="1:6" s="6" customFormat="1" x14ac:dyDescent="0.25">
      <c r="A36" s="10" t="s">
        <v>70</v>
      </c>
      <c r="B36" s="16" t="s">
        <v>72</v>
      </c>
      <c r="C36" s="12" t="s">
        <v>73</v>
      </c>
      <c r="D36" s="13">
        <v>25</v>
      </c>
      <c r="E36" s="14"/>
      <c r="F36" s="15">
        <f t="shared" si="8"/>
        <v>0</v>
      </c>
    </row>
    <row r="37" spans="1:6" s="6" customFormat="1" x14ac:dyDescent="0.25">
      <c r="A37" s="10" t="s">
        <v>70</v>
      </c>
      <c r="B37" s="16" t="s">
        <v>74</v>
      </c>
      <c r="C37" s="12" t="s">
        <v>75</v>
      </c>
      <c r="D37" s="13">
        <v>50</v>
      </c>
      <c r="E37" s="14"/>
      <c r="F37" s="15">
        <f t="shared" si="0"/>
        <v>0</v>
      </c>
    </row>
    <row r="38" spans="1:6" s="6" customFormat="1" x14ac:dyDescent="0.25">
      <c r="A38" s="10" t="s">
        <v>70</v>
      </c>
      <c r="B38" s="16" t="s">
        <v>76</v>
      </c>
      <c r="C38" s="12" t="s">
        <v>77</v>
      </c>
      <c r="D38" s="13">
        <v>25</v>
      </c>
      <c r="E38" s="14"/>
      <c r="F38" s="15">
        <f t="shared" ref="F38:F39" si="10">E38*D38</f>
        <v>0</v>
      </c>
    </row>
    <row r="39" spans="1:6" s="6" customFormat="1" x14ac:dyDescent="0.25">
      <c r="A39" s="10" t="s">
        <v>70</v>
      </c>
      <c r="B39" s="16" t="s">
        <v>78</v>
      </c>
      <c r="C39" s="12" t="s">
        <v>79</v>
      </c>
      <c r="D39" s="13">
        <v>25</v>
      </c>
      <c r="E39" s="14"/>
      <c r="F39" s="15">
        <f t="shared" si="10"/>
        <v>0</v>
      </c>
    </row>
    <row r="40" spans="1:6" s="6" customFormat="1" x14ac:dyDescent="0.25">
      <c r="A40" s="10" t="s">
        <v>80</v>
      </c>
      <c r="B40" s="16" t="s">
        <v>81</v>
      </c>
      <c r="C40" s="12" t="s">
        <v>82</v>
      </c>
      <c r="D40" s="13">
        <v>30</v>
      </c>
      <c r="E40" s="14"/>
      <c r="F40" s="15">
        <f t="shared" si="0"/>
        <v>0</v>
      </c>
    </row>
    <row r="41" spans="1:6" s="6" customFormat="1" x14ac:dyDescent="0.25">
      <c r="A41" s="10" t="s">
        <v>80</v>
      </c>
      <c r="B41" s="16" t="s">
        <v>83</v>
      </c>
      <c r="C41" s="12" t="s">
        <v>84</v>
      </c>
      <c r="D41" s="13">
        <v>30</v>
      </c>
      <c r="E41" s="14"/>
      <c r="F41" s="15">
        <f t="shared" si="0"/>
        <v>0</v>
      </c>
    </row>
    <row r="42" spans="1:6" s="6" customFormat="1" x14ac:dyDescent="0.25">
      <c r="A42" s="10" t="s">
        <v>85</v>
      </c>
      <c r="B42" s="16" t="s">
        <v>86</v>
      </c>
      <c r="C42" s="12" t="s">
        <v>87</v>
      </c>
      <c r="D42" s="13">
        <v>240</v>
      </c>
      <c r="E42" s="14"/>
      <c r="F42" s="15">
        <f t="shared" si="0"/>
        <v>0</v>
      </c>
    </row>
    <row r="43" spans="1:6" s="6" customFormat="1" x14ac:dyDescent="0.25">
      <c r="A43" s="10" t="s">
        <v>88</v>
      </c>
      <c r="B43" s="16" t="s">
        <v>89</v>
      </c>
      <c r="C43" s="12" t="s">
        <v>90</v>
      </c>
      <c r="D43" s="13">
        <v>240</v>
      </c>
      <c r="E43" s="14"/>
      <c r="F43" s="15">
        <f t="shared" si="0"/>
        <v>0</v>
      </c>
    </row>
    <row r="44" spans="1:6" s="6" customFormat="1" x14ac:dyDescent="0.25">
      <c r="A44" s="10" t="s">
        <v>88</v>
      </c>
      <c r="B44" s="16" t="s">
        <v>91</v>
      </c>
      <c r="C44" s="12" t="s">
        <v>92</v>
      </c>
      <c r="D44" s="13">
        <v>50</v>
      </c>
      <c r="E44" s="14"/>
      <c r="F44" s="15">
        <f t="shared" si="0"/>
        <v>0</v>
      </c>
    </row>
    <row r="45" spans="1:6" s="6" customFormat="1" x14ac:dyDescent="0.25">
      <c r="A45" s="10" t="s">
        <v>88</v>
      </c>
      <c r="B45" s="11" t="s">
        <v>93</v>
      </c>
      <c r="C45" s="12" t="s">
        <v>94</v>
      </c>
      <c r="D45" s="13">
        <v>70</v>
      </c>
      <c r="E45" s="14"/>
      <c r="F45" s="15">
        <f t="shared" si="0"/>
        <v>0</v>
      </c>
    </row>
    <row r="46" spans="1:6" s="6" customFormat="1" x14ac:dyDescent="0.25">
      <c r="A46" s="10" t="s">
        <v>88</v>
      </c>
      <c r="B46" s="11" t="s">
        <v>95</v>
      </c>
      <c r="C46" s="12" t="s">
        <v>96</v>
      </c>
      <c r="D46" s="13">
        <v>70</v>
      </c>
      <c r="E46" s="14"/>
      <c r="F46" s="15">
        <f t="shared" si="0"/>
        <v>0</v>
      </c>
    </row>
    <row r="47" spans="1:6" s="6" customFormat="1" x14ac:dyDescent="0.25">
      <c r="A47" s="10" t="s">
        <v>88</v>
      </c>
      <c r="B47" s="11" t="s">
        <v>97</v>
      </c>
      <c r="C47" s="12" t="s">
        <v>98</v>
      </c>
      <c r="D47" s="13">
        <v>70</v>
      </c>
      <c r="E47" s="14"/>
      <c r="F47" s="15">
        <f>E47*D47</f>
        <v>0</v>
      </c>
    </row>
    <row r="48" spans="1:6" s="6" customFormat="1" x14ac:dyDescent="0.25">
      <c r="A48" s="10" t="s">
        <v>99</v>
      </c>
      <c r="B48" s="11" t="s">
        <v>100</v>
      </c>
      <c r="C48" s="12" t="s">
        <v>101</v>
      </c>
      <c r="D48" s="13">
        <v>170</v>
      </c>
      <c r="E48" s="14"/>
      <c r="F48" s="15">
        <f>E48*D48</f>
        <v>0</v>
      </c>
    </row>
    <row r="49" spans="1:6" s="6" customFormat="1" x14ac:dyDescent="0.25">
      <c r="A49" s="10" t="s">
        <v>99</v>
      </c>
      <c r="B49" s="11" t="s">
        <v>102</v>
      </c>
      <c r="C49" s="12" t="s">
        <v>103</v>
      </c>
      <c r="D49" s="13">
        <v>150</v>
      </c>
      <c r="E49" s="14"/>
      <c r="F49" s="15">
        <f>E49*D49</f>
        <v>0</v>
      </c>
    </row>
    <row r="50" spans="1:6" s="6" customFormat="1" x14ac:dyDescent="0.25">
      <c r="A50" s="10" t="s">
        <v>99</v>
      </c>
      <c r="B50" s="11" t="s">
        <v>104</v>
      </c>
      <c r="C50" s="12" t="s">
        <v>105</v>
      </c>
      <c r="D50" s="13">
        <v>1700</v>
      </c>
      <c r="E50" s="14"/>
      <c r="F50" s="15">
        <f t="shared" si="0"/>
        <v>0</v>
      </c>
    </row>
    <row r="51" spans="1:6" s="6" customFormat="1" x14ac:dyDescent="0.25">
      <c r="A51" s="10" t="s">
        <v>99</v>
      </c>
      <c r="B51" s="11" t="s">
        <v>106</v>
      </c>
      <c r="C51" s="12" t="s">
        <v>107</v>
      </c>
      <c r="D51" s="13">
        <v>220</v>
      </c>
      <c r="E51" s="14"/>
      <c r="F51" s="15">
        <f t="shared" si="0"/>
        <v>0</v>
      </c>
    </row>
    <row r="52" spans="1:6" s="6" customFormat="1" x14ac:dyDescent="0.25">
      <c r="A52" s="10" t="s">
        <v>99</v>
      </c>
      <c r="B52" s="11" t="s">
        <v>108</v>
      </c>
      <c r="C52" s="12" t="s">
        <v>109</v>
      </c>
      <c r="D52" s="13">
        <v>220</v>
      </c>
      <c r="E52" s="14"/>
      <c r="F52" s="15">
        <f t="shared" si="0"/>
        <v>0</v>
      </c>
    </row>
    <row r="53" spans="1:6" s="6" customFormat="1" x14ac:dyDescent="0.25">
      <c r="A53" s="10" t="s">
        <v>99</v>
      </c>
      <c r="B53" s="11" t="s">
        <v>110</v>
      </c>
      <c r="C53" s="12" t="s">
        <v>111</v>
      </c>
      <c r="D53" s="13">
        <v>170</v>
      </c>
      <c r="E53" s="14"/>
      <c r="F53" s="15">
        <f t="shared" si="0"/>
        <v>0</v>
      </c>
    </row>
    <row r="54" spans="1:6" s="6" customFormat="1" x14ac:dyDescent="0.25">
      <c r="A54" s="10" t="s">
        <v>99</v>
      </c>
      <c r="B54" s="11" t="s">
        <v>112</v>
      </c>
      <c r="C54" s="12" t="s">
        <v>111</v>
      </c>
      <c r="D54" s="13">
        <v>170</v>
      </c>
      <c r="E54" s="14"/>
      <c r="F54" s="15">
        <f t="shared" si="0"/>
        <v>0</v>
      </c>
    </row>
    <row r="55" spans="1:6" s="6" customFormat="1" x14ac:dyDescent="0.25">
      <c r="A55" s="10" t="s">
        <v>99</v>
      </c>
      <c r="B55" s="11" t="s">
        <v>113</v>
      </c>
      <c r="C55" s="12" t="s">
        <v>111</v>
      </c>
      <c r="D55" s="13">
        <v>170</v>
      </c>
      <c r="E55" s="14"/>
      <c r="F55" s="15">
        <f t="shared" si="0"/>
        <v>0</v>
      </c>
    </row>
    <row r="56" spans="1:6" s="6" customFormat="1" x14ac:dyDescent="0.25">
      <c r="A56" s="10" t="s">
        <v>99</v>
      </c>
      <c r="B56" s="11" t="s">
        <v>114</v>
      </c>
      <c r="C56" s="12" t="s">
        <v>115</v>
      </c>
      <c r="D56" s="13">
        <v>350</v>
      </c>
      <c r="E56" s="14"/>
      <c r="F56" s="15">
        <f t="shared" si="0"/>
        <v>0</v>
      </c>
    </row>
    <row r="57" spans="1:6" s="6" customFormat="1" x14ac:dyDescent="0.25">
      <c r="A57" s="10" t="s">
        <v>99</v>
      </c>
      <c r="B57" s="11" t="s">
        <v>116</v>
      </c>
      <c r="C57" s="12" t="s">
        <v>115</v>
      </c>
      <c r="D57" s="13">
        <v>300</v>
      </c>
      <c r="E57" s="14"/>
      <c r="F57" s="15">
        <f t="shared" si="0"/>
        <v>0</v>
      </c>
    </row>
    <row r="58" spans="1:6" s="6" customFormat="1" x14ac:dyDescent="0.25">
      <c r="A58" s="10" t="s">
        <v>99</v>
      </c>
      <c r="B58" s="11" t="s">
        <v>117</v>
      </c>
      <c r="C58" s="12" t="s">
        <v>118</v>
      </c>
      <c r="D58" s="13">
        <v>260</v>
      </c>
      <c r="E58" s="14"/>
      <c r="F58" s="15">
        <f t="shared" si="0"/>
        <v>0</v>
      </c>
    </row>
    <row r="59" spans="1:6" s="6" customFormat="1" x14ac:dyDescent="0.25">
      <c r="A59" s="10" t="s">
        <v>99</v>
      </c>
      <c r="B59" s="11" t="s">
        <v>119</v>
      </c>
      <c r="C59" s="12" t="s">
        <v>115</v>
      </c>
      <c r="D59" s="13">
        <v>285</v>
      </c>
      <c r="E59" s="14"/>
      <c r="F59" s="15">
        <f t="shared" si="0"/>
        <v>0</v>
      </c>
    </row>
    <row r="60" spans="1:6" s="6" customFormat="1" x14ac:dyDescent="0.25">
      <c r="A60" s="10" t="s">
        <v>99</v>
      </c>
      <c r="B60" s="11" t="s">
        <v>120</v>
      </c>
      <c r="C60" s="12" t="s">
        <v>121</v>
      </c>
      <c r="D60" s="13">
        <v>35</v>
      </c>
      <c r="E60" s="14"/>
      <c r="F60" s="15">
        <f t="shared" si="0"/>
        <v>0</v>
      </c>
    </row>
    <row r="61" spans="1:6" s="6" customFormat="1" x14ac:dyDescent="0.25">
      <c r="A61" s="10" t="s">
        <v>99</v>
      </c>
      <c r="B61" s="11" t="s">
        <v>122</v>
      </c>
      <c r="C61" s="12" t="s">
        <v>121</v>
      </c>
      <c r="D61" s="13">
        <v>60</v>
      </c>
      <c r="E61" s="14"/>
      <c r="F61" s="15">
        <f t="shared" si="0"/>
        <v>0</v>
      </c>
    </row>
    <row r="62" spans="1:6" s="6" customFormat="1" x14ac:dyDescent="0.25">
      <c r="A62" s="10" t="s">
        <v>99</v>
      </c>
      <c r="B62" s="11" t="s">
        <v>123</v>
      </c>
      <c r="C62" s="12" t="s">
        <v>121</v>
      </c>
      <c r="D62" s="13">
        <v>150</v>
      </c>
      <c r="E62" s="14"/>
      <c r="F62" s="15">
        <f t="shared" si="0"/>
        <v>0</v>
      </c>
    </row>
    <row r="63" spans="1:6" s="6" customFormat="1" x14ac:dyDescent="0.25">
      <c r="A63" s="10" t="s">
        <v>99</v>
      </c>
      <c r="B63" s="11" t="s">
        <v>124</v>
      </c>
      <c r="C63" s="12" t="s">
        <v>125</v>
      </c>
      <c r="D63" s="13">
        <v>1250</v>
      </c>
      <c r="E63" s="14"/>
      <c r="F63" s="15">
        <f t="shared" si="0"/>
        <v>0</v>
      </c>
    </row>
    <row r="64" spans="1:6" s="6" customFormat="1" ht="15" customHeight="1" x14ac:dyDescent="0.25">
      <c r="A64" s="10" t="s">
        <v>99</v>
      </c>
      <c r="B64" s="11" t="s">
        <v>126</v>
      </c>
      <c r="C64" s="12" t="s">
        <v>127</v>
      </c>
      <c r="D64" s="13">
        <v>825</v>
      </c>
      <c r="E64" s="14"/>
      <c r="F64" s="15">
        <f t="shared" si="0"/>
        <v>0</v>
      </c>
    </row>
    <row r="65" spans="1:7" s="6" customFormat="1" x14ac:dyDescent="0.25">
      <c r="A65" s="10" t="s">
        <v>99</v>
      </c>
      <c r="B65" s="11" t="s">
        <v>128</v>
      </c>
      <c r="C65" s="12" t="s">
        <v>129</v>
      </c>
      <c r="D65" s="13">
        <v>135</v>
      </c>
      <c r="E65" s="14"/>
      <c r="F65" s="15">
        <f t="shared" si="0"/>
        <v>0</v>
      </c>
    </row>
    <row r="66" spans="1:7" s="7" customFormat="1" x14ac:dyDescent="0.25">
      <c r="A66" s="55" t="s">
        <v>28</v>
      </c>
      <c r="B66" s="55"/>
      <c r="C66" s="55"/>
      <c r="D66" s="55"/>
      <c r="E66" s="55"/>
      <c r="F66" s="17">
        <f>SUM(F16:F65)</f>
        <v>0</v>
      </c>
    </row>
    <row r="67" spans="1:7" x14ac:dyDescent="0.25">
      <c r="A67" s="20" t="s">
        <v>7</v>
      </c>
    </row>
    <row r="68" spans="1:7" s="6" customFormat="1" ht="15.75" hidden="1" customHeight="1" x14ac:dyDescent="0.25">
      <c r="A68" s="20" t="s">
        <v>7</v>
      </c>
      <c r="B68" s="50" t="s">
        <v>2</v>
      </c>
      <c r="C68" s="51"/>
      <c r="D68" s="51"/>
      <c r="E68" s="52"/>
      <c r="F68" s="19"/>
    </row>
    <row r="69" spans="1:7" s="7" customFormat="1" hidden="1" x14ac:dyDescent="0.25">
      <c r="A69" s="20" t="s">
        <v>7</v>
      </c>
      <c r="B69" s="64" t="s">
        <v>3</v>
      </c>
      <c r="C69" s="51"/>
      <c r="D69" s="51"/>
      <c r="E69" s="52"/>
      <c r="F69" s="19"/>
    </row>
    <row r="70" spans="1:7" x14ac:dyDescent="0.25">
      <c r="A70" s="60" t="s">
        <v>133</v>
      </c>
      <c r="B70" s="72"/>
      <c r="C70" s="59">
        <v>200000</v>
      </c>
      <c r="D70" s="73"/>
      <c r="E70" s="38"/>
      <c r="F70" s="21">
        <f>E70*C70</f>
        <v>0</v>
      </c>
      <c r="G70" s="3"/>
    </row>
    <row r="71" spans="1:7" x14ac:dyDescent="0.25">
      <c r="A71" s="20"/>
      <c r="B71" s="22"/>
      <c r="C71" s="22"/>
      <c r="D71" s="22"/>
      <c r="E71" s="8" t="str">
        <f>IF(E70&gt;0.2,"Value is higher than 20%","")</f>
        <v/>
      </c>
      <c r="F71" s="23"/>
    </row>
    <row r="72" spans="1:7" ht="18.75" x14ac:dyDescent="0.3">
      <c r="A72" s="47" t="s">
        <v>4</v>
      </c>
      <c r="B72" s="48"/>
      <c r="C72" s="48"/>
      <c r="D72" s="48"/>
      <c r="E72" s="49"/>
      <c r="F72" s="31">
        <f>SUM(F13+F66+F70)</f>
        <v>0</v>
      </c>
    </row>
    <row r="73" spans="1:7" x14ac:dyDescent="0.25">
      <c r="A73" s="24"/>
    </row>
    <row r="74" spans="1:7" hidden="1" x14ac:dyDescent="0.25">
      <c r="A74" s="24"/>
      <c r="D74" s="25"/>
      <c r="E74" s="26" t="s">
        <v>8</v>
      </c>
      <c r="F74" s="27">
        <f>F66</f>
        <v>0</v>
      </c>
    </row>
    <row r="75" spans="1:7" hidden="1" x14ac:dyDescent="0.25">
      <c r="D75" s="25"/>
      <c r="E75" s="26" t="s">
        <v>9</v>
      </c>
      <c r="F75" s="29">
        <v>0.04</v>
      </c>
    </row>
    <row r="76" spans="1:7" hidden="1" x14ac:dyDescent="0.25">
      <c r="D76" s="30"/>
      <c r="E76" s="26" t="s">
        <v>10</v>
      </c>
      <c r="F76" s="27">
        <f>F74*F75</f>
        <v>0</v>
      </c>
    </row>
  </sheetData>
  <protectedRanges>
    <protectedRange sqref="E6" name="Range1_1"/>
  </protectedRanges>
  <mergeCells count="22">
    <mergeCell ref="B69:E69"/>
    <mergeCell ref="A6:F6"/>
    <mergeCell ref="A9:A10"/>
    <mergeCell ref="B9:B10"/>
    <mergeCell ref="A11:A12"/>
    <mergeCell ref="B11:B12"/>
    <mergeCell ref="A72:E72"/>
    <mergeCell ref="B68:E68"/>
    <mergeCell ref="A1:F1"/>
    <mergeCell ref="A66:E66"/>
    <mergeCell ref="E2:F2"/>
    <mergeCell ref="A2:D2"/>
    <mergeCell ref="A3:D3"/>
    <mergeCell ref="A4:D4"/>
    <mergeCell ref="A5:D5"/>
    <mergeCell ref="E3:F3"/>
    <mergeCell ref="E4:F4"/>
    <mergeCell ref="E5:F5"/>
    <mergeCell ref="A13:E13"/>
    <mergeCell ref="A14:F14"/>
    <mergeCell ref="C70:D70"/>
    <mergeCell ref="A70:B70"/>
  </mergeCells>
  <phoneticPr fontId="11" type="noConversion"/>
  <pageMargins left="0.7" right="0.7" top="0.75" bottom="0.75" header="0.3" footer="0.3"/>
  <pageSetup scale="6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1AFD264D7788440965EDE678617EF5F" ma:contentTypeVersion="1" ma:contentTypeDescription="Create a new document." ma:contentTypeScope="" ma:versionID="533c8becf80084caccf5aefcc69fd067">
  <xsd:schema xmlns:xsd="http://www.w3.org/2001/XMLSchema" xmlns:xs="http://www.w3.org/2001/XMLSchema" xmlns:p="http://schemas.microsoft.com/office/2006/metadata/properties" xmlns:ns3="d1d9e848-bd0e-4072-868a-e83ac1ddd45a" targetNamespace="http://schemas.microsoft.com/office/2006/metadata/properties" ma:root="true" ma:fieldsID="43197eb254cf30030400958296eb6e39" ns3:_="">
    <xsd:import namespace="d1d9e848-bd0e-4072-868a-e83ac1ddd45a"/>
    <xsd:element name="properties">
      <xsd:complexType>
        <xsd:sequence>
          <xsd:element name="documentManagement">
            <xsd:complexType>
              <xsd:all>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9e848-bd0e-4072-868a-e83ac1ddd45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d1d9e848-bd0e-4072-868a-e83ac1ddd45a">M44NYVKDFNYS-415605296-4645</_dlc_DocId>
    <_dlc_DocIdUrl xmlns="d1d9e848-bd0e-4072-868a-e83ac1ddd45a">
      <Url>http://mydrive.corp.jea.com/personal/rixlw/_layouts/15/DocIdRedir.aspx?ID=M44NYVKDFNYS-415605296-4645</Url>
      <Description>M44NYVKDFNYS-415605296-4645</Description>
    </_dlc_DocIdUrl>
  </documentManagement>
</p:properties>
</file>

<file path=customXml/itemProps1.xml><?xml version="1.0" encoding="utf-8"?>
<ds:datastoreItem xmlns:ds="http://schemas.openxmlformats.org/officeDocument/2006/customXml" ds:itemID="{7A94B258-08EF-43DE-8395-2FA5E0724D03}">
  <ds:schemaRefs>
    <ds:schemaRef ds:uri="http://schemas.microsoft.com/sharepoint/events"/>
  </ds:schemaRefs>
</ds:datastoreItem>
</file>

<file path=customXml/itemProps2.xml><?xml version="1.0" encoding="utf-8"?>
<ds:datastoreItem xmlns:ds="http://schemas.openxmlformats.org/officeDocument/2006/customXml" ds:itemID="{7B1F23E9-B635-4B48-A55C-32D31B8FF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9e848-bd0e-4072-868a-e83ac1ddd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D8212A-4829-41BD-AD6B-A49F21DD6ED7}">
  <ds:schemaRefs>
    <ds:schemaRef ds:uri="http://schemas.microsoft.com/sharepoint/v3/contenttype/forms"/>
  </ds:schemaRefs>
</ds:datastoreItem>
</file>

<file path=customXml/itemProps4.xml><?xml version="1.0" encoding="utf-8"?>
<ds:datastoreItem xmlns:ds="http://schemas.openxmlformats.org/officeDocument/2006/customXml" ds:itemID="{C2D14FB7-C901-4E9D-832A-04D56EF0D778}">
  <ds:schemaRefs>
    <ds:schemaRef ds:uri="http://schemas.openxmlformats.org/package/2006/metadata/core-properties"/>
    <ds:schemaRef ds:uri="http://schemas.microsoft.com/office/infopath/2007/PartnerControls"/>
    <ds:schemaRef ds:uri="http://schemas.microsoft.com/sharepoint/v3"/>
    <ds:schemaRef ds:uri="http://schemas.microsoft.com/office/2006/metadata/properties"/>
    <ds:schemaRef ds:uri="a6a118c7-e855-4f4e-b8ad-80e33b796d81"/>
    <ds:schemaRef ds:uri="http://purl.org/dc/elements/1.1/"/>
    <ds:schemaRef ds:uri="http://purl.org/dc/terms/"/>
    <ds:schemaRef ds:uri="c0086056-5044-4a33-b29f-c75672ab2bba"/>
    <ds:schemaRef ds:uri="af23f7e8-60b8-4754-8d26-933e50c84a94"/>
    <ds:schemaRef ds:uri="http://www.w3.org/XML/1998/namespace"/>
    <ds:schemaRef ds:uri="http://schemas.microsoft.com/office/2006/documentManagement/types"/>
    <ds:schemaRef ds:uri="53dbc0f4-2d3d-44b3-9905-25b4807b1361"/>
    <ds:schemaRef ds:uri="http://schemas.microsoft.com/sharepoint/v4"/>
    <ds:schemaRef ds:uri="b3fec781-62d2-4f50-9b0f-56b6ddda0866"/>
    <ds:schemaRef ds:uri="http://purl.org/dc/dcmitype/"/>
    <ds:schemaRef ds:uri="d1d9e848-bd0e-4072-868a-e83ac1ddd45a"/>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 Workbook</vt:lpstr>
      <vt:lpstr>'Bid Workbook'!Print_Area</vt:lpstr>
    </vt:vector>
  </TitlesOfParts>
  <Company>JEA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NAME</dc:title>
  <dc:creator>David King</dc:creator>
  <cp:lastModifiedBy>Rix, Lynn</cp:lastModifiedBy>
  <cp:lastPrinted>2022-02-24T19:32:44Z</cp:lastPrinted>
  <dcterms:created xsi:type="dcterms:W3CDTF">2020-08-14T11:07:49Z</dcterms:created>
  <dcterms:modified xsi:type="dcterms:W3CDTF">2026-08-20T15:29:47Z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0x01010011AFD264D7788440965EDE678617EF5F</vt:lpwstr>
  </property>
  <property fmtid="{D5CDD505-2E9C-101B-9397-08002B2CF9AE}" pid="5" name="_dlc_DocIdItemGuid">
    <vt:lpwstr>61e35e7d-1724-4058-bc92-9d8eab82f39d</vt:lpwstr>
  </property>
  <property fmtid="{D5CDD505-2E9C-101B-9397-08002B2CF9AE}" pid="6" name="IsMyDocuments">
    <vt:bool>true</vt:bool>
  </property>
</Properties>
</file>