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rixlw\OneDrive - JEA\Buyer Information\Drafting - FORMAL - 1411917846 Repair and Installation of Video Surveillance Systems FY25\"/>
    </mc:Choice>
  </mc:AlternateContent>
  <xr:revisionPtr revIDLastSave="0" documentId="13_ncr:1_{2F0B6D09-C482-4376-9B6B-01795199B9FC}" xr6:coauthVersionLast="47" xr6:coauthVersionMax="47" xr10:uidLastSave="{00000000-0000-0000-0000-000000000000}"/>
  <bookViews>
    <workbookView xWindow="28680" yWindow="-120" windowWidth="25440" windowHeight="15390" xr2:uid="{00000000-000D-0000-FFFF-FFFF00000000}"/>
  </bookViews>
  <sheets>
    <sheet name="Bid Workbook" sheetId="2" r:id="rId1"/>
  </sheets>
  <definedNames>
    <definedName name="_xlnm.Print_Area" localSheetId="0">'Bid Workbook'!$A$1:$F$138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4" i="2" l="1"/>
  <c r="E127" i="2"/>
  <c r="F5" i="2" l="1"/>
  <c r="F6" i="2"/>
  <c r="F7" i="2"/>
  <c r="F8" i="2"/>
  <c r="F9" i="2"/>
  <c r="F10" i="2"/>
  <c r="F4" i="2"/>
  <c r="F11" i="2" s="1"/>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4" i="2" l="1"/>
  <c r="F125" i="2" s="1"/>
  <c r="F126" i="2" s="1"/>
  <c r="F128" i="2" s="1"/>
  <c r="F136" i="2" l="1"/>
  <c r="F138" i="2" s="1"/>
  <c r="F132" i="2"/>
  <c r="E133" i="2" l="1"/>
</calcChain>
</file>

<file path=xl/sharedStrings.xml><?xml version="1.0" encoding="utf-8"?>
<sst xmlns="http://schemas.openxmlformats.org/spreadsheetml/2006/main" count="356" uniqueCount="246">
  <si>
    <t>Testing Allowance</t>
  </si>
  <si>
    <t>Supplemental Work Authorization (SWA)</t>
  </si>
  <si>
    <t>Company:</t>
  </si>
  <si>
    <t xml:space="preserve"> </t>
  </si>
  <si>
    <t>Total Bid Price less General Conditions, SWAs and Allowances:</t>
  </si>
  <si>
    <t>JSEB Requirement:</t>
  </si>
  <si>
    <t>JSEB Requirement (dollars):</t>
  </si>
  <si>
    <t>Special Conditions (Maximum of 10% enter %)</t>
  </si>
  <si>
    <t>APC</t>
  </si>
  <si>
    <t>SMT750RM2UNC</t>
  </si>
  <si>
    <t>Rack Mount 750 Watt UPS - Nema 5-15 w/ Network Management Card and temperature probe</t>
  </si>
  <si>
    <t>SMT1500RM2UNC</t>
  </si>
  <si>
    <t>Rack Mount 1500 Watt UPS - Nema 5-15 w/ Network
Management Card and temperature probe.</t>
  </si>
  <si>
    <t>SMT750</t>
  </si>
  <si>
    <t>UPS 750 Watt - Nema 5-15 w/ Network Management Card and Temp Probe</t>
  </si>
  <si>
    <t xml:space="preserve">SMT1500NC </t>
  </si>
  <si>
    <t>UPS 1500 Watt - Nema 5-15 w/ Network Management Card and Temp Probe</t>
  </si>
  <si>
    <t>AP9631</t>
  </si>
  <si>
    <t>Network Management Card 2 w/ Enviro Monitoring</t>
  </si>
  <si>
    <t>AP9641</t>
  </si>
  <si>
    <t>Network Management Card 3 w/ Enviro Monitoring</t>
  </si>
  <si>
    <t>APCRBC123</t>
  </si>
  <si>
    <t>Replacement Batteries for SMT750RM2UNC</t>
  </si>
  <si>
    <t>APCRBC133</t>
  </si>
  <si>
    <t>Replacement Batteries for SMT1500RM2UNC</t>
  </si>
  <si>
    <t>RBC48</t>
  </si>
  <si>
    <t>Replacement Batteries for SMT750</t>
  </si>
  <si>
    <t>RBC7</t>
  </si>
  <si>
    <t xml:space="preserve">Replacement Batteries for SMT1500NC </t>
  </si>
  <si>
    <t>ARMORLOGIX</t>
  </si>
  <si>
    <t>AL272213N</t>
  </si>
  <si>
    <t>ArmorLogix Enclosure w/Backplane 27" x 22" x 13"</t>
  </si>
  <si>
    <t>AXIS</t>
  </si>
  <si>
    <t>01337-001</t>
  </si>
  <si>
    <t>2N Helios IP Force - 1 Button/Camera/License</t>
  </si>
  <si>
    <t>0821-001</t>
  </si>
  <si>
    <t>Axis A9161 Network I/O Relay Module</t>
  </si>
  <si>
    <t>01564-001</t>
  </si>
  <si>
    <t>Axis D2110-VE Security Radar</t>
  </si>
  <si>
    <t>01164-001</t>
  </si>
  <si>
    <t>Axis T91B47 Pole Mount 100-410 mm</t>
  </si>
  <si>
    <t>01516-001</t>
  </si>
  <si>
    <t>Axis T91R61 Security Radar Wall Mount</t>
  </si>
  <si>
    <t>01925-004</t>
  </si>
  <si>
    <t>Axis Q6315-LE PTZ Network Camera</t>
  </si>
  <si>
    <t>5506-951</t>
  </si>
  <si>
    <t>Axis T91G61 PTZ Wall Mount</t>
  </si>
  <si>
    <t>01470-001</t>
  </si>
  <si>
    <t>Axis T91B57 Back Box/Pole Mount</t>
  </si>
  <si>
    <t>01944-001</t>
  </si>
  <si>
    <t>Axis 30 W Outdoor Midspan</t>
  </si>
  <si>
    <t>5900-334</t>
  </si>
  <si>
    <t>Axis 60 W Indoor Midspan</t>
  </si>
  <si>
    <t>M5525-E</t>
  </si>
  <si>
    <t>10x PTZ, indoor</t>
  </si>
  <si>
    <t>P1245</t>
  </si>
  <si>
    <t>ATM Fisheye, indoor / outdoor</t>
  </si>
  <si>
    <t>P3727-PLE</t>
  </si>
  <si>
    <t>4x2 MP multidirectional camera with IR for 360° coverage</t>
  </si>
  <si>
    <t>P3719-PLE</t>
  </si>
  <si>
    <t>AXIS P3719-PLE Quad Sensor in 2K, indoor / outdoor</t>
  </si>
  <si>
    <t>P3807-PVE</t>
  </si>
  <si>
    <t>Multi Sensor Seamless, indoor / outdoor</t>
  </si>
  <si>
    <t xml:space="preserve">Q6010-E </t>
  </si>
  <si>
    <t>Quad Sensor, Capable of MK II PTZ attachment</t>
  </si>
  <si>
    <t xml:space="preserve">Q3819-PVE </t>
  </si>
  <si>
    <t>14MP Panoramic camera for 180° coverage</t>
  </si>
  <si>
    <t xml:space="preserve">Q6315-LE </t>
  </si>
  <si>
    <t>1080p PTZ camera with quick-zoom and laser focus</t>
  </si>
  <si>
    <t>Q1615-LE Mk III</t>
  </si>
  <si>
    <t>Rugged Fixed / 1080p, indoor / outdoor</t>
  </si>
  <si>
    <t>P9106-V</t>
  </si>
  <si>
    <t>Corner Mount, indoor</t>
  </si>
  <si>
    <t>P3935-LR</t>
  </si>
  <si>
    <t>Fixed Mini Dome, indoor and vehicle mountable</t>
  </si>
  <si>
    <t>P14448-LE</t>
  </si>
  <si>
    <t>4K Fixed Camera</t>
  </si>
  <si>
    <t>Q3515-LV</t>
  </si>
  <si>
    <t>Fixed Dome</t>
  </si>
  <si>
    <t>Q1942-E</t>
  </si>
  <si>
    <t>Thermal Network Camera, fixed</t>
  </si>
  <si>
    <t>Q6225-LE</t>
  </si>
  <si>
    <t>Duel 31x PTZ and IR camera</t>
  </si>
  <si>
    <t>I8016-LVE</t>
  </si>
  <si>
    <t>Network video Door station, intercom, camera</t>
  </si>
  <si>
    <t>A8207-VE MkII</t>
  </si>
  <si>
    <t>Network Video Door station , intercom, camera, reader</t>
  </si>
  <si>
    <t>01208-001</t>
  </si>
  <si>
    <t>2N SIP Microphone</t>
  </si>
  <si>
    <t>F34 MAIN UNIT</t>
  </si>
  <si>
    <t>4 Port ATM Style Camera Main Unit</t>
  </si>
  <si>
    <t>0333-608</t>
  </si>
  <si>
    <t>Perimeter Defense E-License</t>
  </si>
  <si>
    <t xml:space="preserve">AXIS </t>
  </si>
  <si>
    <t xml:space="preserve">I8116-E </t>
  </si>
  <si>
    <t>CABLE</t>
  </si>
  <si>
    <t>Cable</t>
  </si>
  <si>
    <t>CAT6 Cable - Plenum (1000’ FT)</t>
  </si>
  <si>
    <t>CAT6 Cable - PVC (1000’ FT)</t>
  </si>
  <si>
    <t>CAT6 Cable - Wet Location  (1000’ FT)</t>
  </si>
  <si>
    <t>FIBER PATCH</t>
  </si>
  <si>
    <t>ST/MTRJ MM 3 Meter</t>
  </si>
  <si>
    <t>ST/ST MM 3 Meter</t>
  </si>
  <si>
    <t>ST/LC MM 3 Meter</t>
  </si>
  <si>
    <t>CORNING</t>
  </si>
  <si>
    <t>SPH-01P</t>
  </si>
  <si>
    <t>Fiber Optic LIU - Wall Mount</t>
  </si>
  <si>
    <t>CCH-CP06-15T</t>
  </si>
  <si>
    <t>Fiber Optic Terminal Inserts</t>
  </si>
  <si>
    <t>95-000-50</t>
  </si>
  <si>
    <t>Fiber Optic ST Unicam 62.5 µm Multimode Connectors</t>
  </si>
  <si>
    <t>95-200-51</t>
  </si>
  <si>
    <t>Fiber Optic ST Unicam Single-Mode Connectors (OS2)</t>
  </si>
  <si>
    <t>CCH-03U</t>
  </si>
  <si>
    <t xml:space="preserve">Rack Mounted Fiber Optic LIU </t>
  </si>
  <si>
    <t>012KU4-T4730D20</t>
  </si>
  <si>
    <t>12ct MM Outdoor FO Cable, 62.5 μm (OM1) - 1000'</t>
  </si>
  <si>
    <t>012ZU4-T4F22D20</t>
  </si>
  <si>
    <t>12F SM Outdoor FO Cable, 9/125 μm (OS2) - 1000'</t>
  </si>
  <si>
    <t>DITEK</t>
  </si>
  <si>
    <t>DTK-WM8NETS</t>
  </si>
  <si>
    <t>Wall Mount Sheilded Network Surge Protector</t>
  </si>
  <si>
    <t>DTK-WM4NETS</t>
  </si>
  <si>
    <t>DTK-8FF</t>
  </si>
  <si>
    <t>8 Outlet Surge Power Strip</t>
  </si>
  <si>
    <t>DTK-2MHLP48BWB</t>
  </si>
  <si>
    <t>Hybrid Modular Surge Protector - 48VDC</t>
  </si>
  <si>
    <t>DTK-RM24NETS</t>
  </si>
  <si>
    <t>24 Port Rack Mount Surge Protection</t>
  </si>
  <si>
    <t>DTK-MRJPOE</t>
  </si>
  <si>
    <t>GSI</t>
  </si>
  <si>
    <t>G-ST 3000+</t>
  </si>
  <si>
    <t>Geutebrück G-Health License</t>
  </si>
  <si>
    <t>Rack Mount for Geutebrück NVR</t>
  </si>
  <si>
    <t>License/GSC/IP-Cam</t>
  </si>
  <si>
    <t>G-Sim Channel Connect License</t>
  </si>
  <si>
    <t>G-Sim Channel Connect Failover License</t>
  </si>
  <si>
    <t>5.36530US</t>
  </si>
  <si>
    <t>Geutebrück 18TB Hard Drive</t>
  </si>
  <si>
    <t>License/GSC/1TB</t>
  </si>
  <si>
    <t>Ethernet/1Gbps/PCI</t>
  </si>
  <si>
    <t>Ethernet/1Gbps/SERV/2x/PCI-E</t>
  </si>
  <si>
    <t>5 MP Fixdome Camera with IR-LED - G-Cam/EFD-5230</t>
  </si>
  <si>
    <t>Fix-Dome cameras
G-Cam/EBDA-004 Mounting adapter</t>
  </si>
  <si>
    <t>BWM-001 Wall Mount for Dome Cameras</t>
  </si>
  <si>
    <t>5 MP Bullet Camera 2.7 - 12 mm - G-Cam/EWPC-5240</t>
  </si>
  <si>
    <t>Bullet camera
G-Case/JBX-0110 Back Box</t>
  </si>
  <si>
    <t xml:space="preserve">ESD-4630 PTZ Camera - With IR </t>
  </si>
  <si>
    <t>EBWM-003 Wall Mount Bracket</t>
  </si>
  <si>
    <t>BWM-004 Wall Mount Bracket</t>
  </si>
  <si>
    <t>CMA-004 Corner Adapter</t>
  </si>
  <si>
    <t xml:space="preserve">PMA-003 Pole Mount Adapter - Domes </t>
  </si>
  <si>
    <t xml:space="preserve">EPMA-003 Pole Mt Adapter - Bullets &amp; Wall Mt </t>
  </si>
  <si>
    <t>5 MP Box Camera - G-Cam/EBC-5100</t>
  </si>
  <si>
    <t xml:space="preserve">MPVF4-13 Mega Pixel Lens </t>
  </si>
  <si>
    <t>HOFFMAN</t>
  </si>
  <si>
    <t>A24H24ALP</t>
  </si>
  <si>
    <t>24X24X6 Enclosure</t>
  </si>
  <si>
    <t>A24P24</t>
  </si>
  <si>
    <t>24X24X6 Backplane</t>
  </si>
  <si>
    <t>CPMK24</t>
  </si>
  <si>
    <t>Pole Mount Brackets for Hoffman Enclosures</t>
  </si>
  <si>
    <t>A664PHC</t>
  </si>
  <si>
    <t>Junction Box; Polyester; Hinged; Clamp; Gray</t>
  </si>
  <si>
    <t>LAN POWER</t>
  </si>
  <si>
    <t>LP-2590</t>
  </si>
  <si>
    <t>90 Watt Single Port PoE Injector</t>
  </si>
  <si>
    <t>LP-2535</t>
  </si>
  <si>
    <t>35 Watt Single Port PoE Injector</t>
  </si>
  <si>
    <t>LANTRONIX</t>
  </si>
  <si>
    <t>SM24TAT2SA</t>
  </si>
  <si>
    <t>Managed PoE+ Switch, 24-port Gb PoE+, 2-port SFP</t>
  </si>
  <si>
    <t>SISTP1040-342-LRT</t>
  </si>
  <si>
    <t>Unmanaged, Hardened Gb Switch, PoE+, 4+2 SFP</t>
  </si>
  <si>
    <t>SISPM1040-582-LRT</t>
  </si>
  <si>
    <t>Managed Hardened Switch, 8-PoE++ Gb / 2-SFP Gb</t>
  </si>
  <si>
    <t>SGETF1040-110</t>
  </si>
  <si>
    <t>Stand-Alone Gigabit Ethernet Media Converter</t>
  </si>
  <si>
    <t>TN-GLC-SX-MM</t>
  </si>
  <si>
    <t>SFP, 1Gb, MM</t>
  </si>
  <si>
    <t>TN-GLC-LH-SMD</t>
  </si>
  <si>
    <t>SFP, 1000Base-LX 1310nm Single Mode (LC) with DMI</t>
  </si>
  <si>
    <t>Switch Power Supply, DIN, 48VDC, 480W</t>
  </si>
  <si>
    <t>MIDDLE ATLANTIC</t>
  </si>
  <si>
    <t>DWR-18-32</t>
  </si>
  <si>
    <t>Enclosure - Wall Mount</t>
  </si>
  <si>
    <t>PFD-18</t>
  </si>
  <si>
    <t>Plexi-Glass Door</t>
  </si>
  <si>
    <t>DWR-FK32</t>
  </si>
  <si>
    <t>Fan Kit</t>
  </si>
  <si>
    <t>DWR-RR18</t>
  </si>
  <si>
    <t>Rear Rack Rails</t>
  </si>
  <si>
    <t>PD-815SC</t>
  </si>
  <si>
    <t>Power Strip</t>
  </si>
  <si>
    <t>MRK-4431-DVR</t>
  </si>
  <si>
    <t>Floor Mount Cabinet, Complete Kit</t>
  </si>
  <si>
    <t>MV-RR44</t>
  </si>
  <si>
    <t>ORION</t>
  </si>
  <si>
    <t>DC2000RTX1</t>
  </si>
  <si>
    <t>2U Rackmounted UPS - 2000V</t>
  </si>
  <si>
    <t>DC2000TX1EBM</t>
  </si>
  <si>
    <t>External Battery Pack for DC2000RTX1</t>
  </si>
  <si>
    <t>OPS-Rail Kit</t>
  </si>
  <si>
    <t>UPS Rail Kit</t>
  </si>
  <si>
    <t>PANDUIT</t>
  </si>
  <si>
    <t>DP24688TGY</t>
  </si>
  <si>
    <t>24 Port Punchdown Patch Panel</t>
  </si>
  <si>
    <t>SAMSUNG</t>
  </si>
  <si>
    <t>LCD1U17-15N</t>
  </si>
  <si>
    <t>Samsung Keyboard/Monitor Combo - Shallow Depth</t>
  </si>
  <si>
    <t>TRIPPLITE</t>
  </si>
  <si>
    <t>B030-008-17-IP</t>
  </si>
  <si>
    <t>1U KVM Console, 8-Port HDMI, 17", Remote Access</t>
  </si>
  <si>
    <t>UBIQUITI</t>
  </si>
  <si>
    <t>NS-5AC</t>
  </si>
  <si>
    <t>Nano Station 5Gz Wireless Bridge</t>
  </si>
  <si>
    <t>Network Surge Protection for 1 High PoE Device</t>
  </si>
  <si>
    <r>
      <t xml:space="preserve">1. </t>
    </r>
    <r>
      <rPr>
        <u/>
        <sz val="11"/>
        <color rgb="FF000000"/>
        <rFont val="Calibri"/>
        <family val="2"/>
        <scheme val="minor"/>
      </rPr>
      <t>Labor Rates</t>
    </r>
    <r>
      <rPr>
        <sz val="11"/>
        <color rgb="FF000000"/>
        <rFont val="Calibri"/>
        <family val="2"/>
        <scheme val="minor"/>
      </rPr>
      <t xml:space="preserve"> - Labor used for the repair and installation of the video surveillance system will be provided by the contractor. </t>
    </r>
  </si>
  <si>
    <t>LABOR TYPE</t>
  </si>
  <si>
    <t>SERVICE</t>
  </si>
  <si>
    <t>Project Management</t>
  </si>
  <si>
    <t>Responsible for the account management, documentation, scheduling, programming, etc.</t>
  </si>
  <si>
    <t>System Software Administrator</t>
  </si>
  <si>
    <t>Responsible for software programming, updating, development, etc.</t>
  </si>
  <si>
    <t>ER</t>
  </si>
  <si>
    <t>Technician Working Foreman</t>
  </si>
  <si>
    <t>Responsible for the management of technicians, jobsite efforts, sign-offs, etc.</t>
  </si>
  <si>
    <t>Technician</t>
  </si>
  <si>
    <t>Responsible for system testing, repairs, evaluations, wiring, etc.</t>
  </si>
  <si>
    <r>
      <t>2.</t>
    </r>
    <r>
      <rPr>
        <b/>
        <u/>
        <sz val="11"/>
        <color theme="1"/>
        <rFont val="Calibri"/>
        <family val="2"/>
        <scheme val="minor"/>
      </rPr>
      <t xml:space="preserve"> Materials</t>
    </r>
    <r>
      <rPr>
        <b/>
        <sz val="11"/>
        <color theme="1"/>
        <rFont val="Calibri"/>
        <family val="2"/>
        <scheme val="minor"/>
      </rPr>
      <t xml:space="preserve"> - All materials used for the installation and repairs of the video surveillance system will be provided by the contractor. The material pricing below should include all standard delivery shipping and handling charges. Quantities below are estimates for evaluation purposes and are not a guarantee for future business. </t>
    </r>
  </si>
  <si>
    <t xml:space="preserve">LABOR FUNCTION </t>
  </si>
  <si>
    <t xml:space="preserve">SR </t>
  </si>
  <si>
    <t>HOURLY RATE</t>
  </si>
  <si>
    <t>ESTIMATED ANNUAL HOURS</t>
  </si>
  <si>
    <t>EXTENDED PRICE</t>
  </si>
  <si>
    <t xml:space="preserve">Labor and Material Subtotal </t>
  </si>
  <si>
    <t>Labor Subtotal</t>
  </si>
  <si>
    <t>VENDOR</t>
  </si>
  <si>
    <t xml:space="preserve">PART NO. </t>
  </si>
  <si>
    <t>ITEM DESCRIPTION</t>
  </si>
  <si>
    <t>UNIT PRICE</t>
  </si>
  <si>
    <t>ESTIMATED ANNUAL QUANTITY</t>
  </si>
  <si>
    <t>Material Subtotal</t>
  </si>
  <si>
    <t xml:space="preserve">Other Material Markup Percentage (Not to Exceed 25%) </t>
  </si>
  <si>
    <t>5-Year Bid Total (Enter this amount on Page 1 of the Bid Form)</t>
  </si>
  <si>
    <r>
      <t xml:space="preserve">1411917846 Appendix B - Bid Workbook
Repair and Installation of Video Surveillance Systems FY25
</t>
    </r>
    <r>
      <rPr>
        <sz val="11"/>
        <color theme="1"/>
        <rFont val="Calibri"/>
        <family val="2"/>
        <scheme val="minor"/>
      </rPr>
      <t>(Only complete the prices in yellow cells)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</si>
</sst>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43" formatCode="_(* #,##0.00_);_(* \(#,##0.00\);_(* &quot;-&quot;??_);_(@_)"/>
    <numFmt numFmtId="164" formatCode="mm/dd/yyyy;@"/>
    <numFmt numFmtId="165" formatCode="&quot;$&quot;#,##0.00"/>
    <numFmt numFmtId="166" formatCode="0.00000"/>
  </numFmts>
  <fonts count="17" x14ac:knownFonts="1">
    <font>
      <sz val="11"/>
      <color theme="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
      <sz val="11"/>
      <name val="Calibri"/>
      <family val="2"/>
      <scheme val="minor"/>
    </font>
    <font>
      <b/>
      <sz val="14"/>
      <color rgb="FF000000"/>
      <name val="Calibri"/>
      <family val="2"/>
      <scheme val="minor"/>
    </font>
    <font>
      <b/>
      <sz val="14"/>
      <color theme="1"/>
      <name val="Calibri"/>
      <family val="2"/>
      <scheme val="minor"/>
    </font>
    <font>
      <sz val="8"/>
      <name val="Calibri"/>
      <family val="2"/>
      <scheme val="minor"/>
    </font>
    <font>
      <u/>
      <sz val="11"/>
      <color rgb="FF000000"/>
      <name val="Calibri"/>
      <family val="2"/>
      <scheme val="minor"/>
    </font>
    <font>
      <sz val="10"/>
      <color theme="1"/>
      <name val="Times New Roman"/>
      <family val="1"/>
    </font>
    <font>
      <sz val="10"/>
      <color rgb="FF000000"/>
      <name val="Times New Roman"/>
      <family val="1"/>
    </font>
    <font>
      <b/>
      <sz val="10"/>
      <color theme="1"/>
      <name val="Times New Roman"/>
      <family val="1"/>
    </font>
    <font>
      <b/>
      <u/>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3" tint="0.79998168889431442"/>
        <bgColor indexed="64"/>
      </patternFill>
    </fill>
    <fill>
      <patternFill patternType="solid">
        <fgColor rgb="FFC0C0C0"/>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cellStyleXfs>
  <cellXfs count="86">
    <xf numFmtId="0" fontId="0" fillId="0" borderId="0" xfId="0"/>
    <xf numFmtId="0" fontId="3" fillId="0" borderId="0" xfId="0" applyFont="1" applyFill="1" applyProtection="1"/>
    <xf numFmtId="0" fontId="2" fillId="0" borderId="0" xfId="0" applyFont="1" applyFill="1" applyProtection="1"/>
    <xf numFmtId="0" fontId="3" fillId="0" borderId="0" xfId="0" applyFont="1" applyProtection="1"/>
    <xf numFmtId="0" fontId="0" fillId="0" borderId="0" xfId="0" applyFont="1" applyProtection="1"/>
    <xf numFmtId="0" fontId="0" fillId="0" borderId="0" xfId="0" applyFont="1" applyFill="1" applyProtection="1"/>
    <xf numFmtId="0" fontId="0" fillId="0" borderId="0" xfId="0" applyFont="1" applyAlignment="1" applyProtection="1"/>
    <xf numFmtId="0" fontId="0" fillId="0" borderId="0" xfId="0" applyFont="1" applyFill="1" applyAlignment="1" applyProtection="1"/>
    <xf numFmtId="0" fontId="3" fillId="0" borderId="0" xfId="0" applyFont="1" applyAlignment="1" applyProtection="1">
      <alignment horizontal="left" vertical="top"/>
    </xf>
    <xf numFmtId="0" fontId="5" fillId="0" borderId="0" xfId="0" applyFont="1" applyAlignment="1" applyProtection="1">
      <alignment horizontal="left" vertical="top"/>
    </xf>
    <xf numFmtId="44" fontId="0" fillId="2" borderId="2" xfId="2" applyFont="1" applyFill="1" applyBorder="1" applyAlignment="1" applyProtection="1">
      <alignment wrapText="1"/>
      <protection locked="0"/>
    </xf>
    <xf numFmtId="7" fontId="0" fillId="3" borderId="2" xfId="2" applyNumberFormat="1" applyFont="1" applyFill="1" applyBorder="1" applyAlignment="1" applyProtection="1"/>
    <xf numFmtId="7" fontId="4" fillId="4" borderId="2" xfId="2" applyNumberFormat="1" applyFont="1" applyFill="1" applyBorder="1" applyAlignment="1" applyProtection="1">
      <alignment vertical="center"/>
    </xf>
    <xf numFmtId="0" fontId="0" fillId="0" borderId="0" xfId="0" applyNumberFormat="1" applyFont="1" applyProtection="1"/>
    <xf numFmtId="7" fontId="0" fillId="0" borderId="2" xfId="2" applyNumberFormat="1" applyFont="1" applyFill="1" applyBorder="1" applyAlignment="1" applyProtection="1"/>
    <xf numFmtId="0" fontId="7" fillId="0" borderId="0" xfId="0" applyFont="1" applyBorder="1" applyAlignment="1" applyProtection="1">
      <alignment horizontal="center" vertical="center"/>
    </xf>
    <xf numFmtId="7" fontId="0" fillId="0" borderId="2" xfId="2" applyNumberFormat="1" applyFont="1" applyBorder="1" applyProtection="1"/>
    <xf numFmtId="0" fontId="0" fillId="0" borderId="0" xfId="0" applyFont="1" applyFill="1" applyBorder="1" applyAlignment="1" applyProtection="1">
      <alignment horizontal="center"/>
    </xf>
    <xf numFmtId="7" fontId="0" fillId="0" borderId="0" xfId="2" applyNumberFormat="1" applyFont="1" applyFill="1" applyBorder="1" applyProtection="1"/>
    <xf numFmtId="0" fontId="6" fillId="0" borderId="0" xfId="0" applyFont="1" applyAlignment="1" applyProtection="1">
      <alignment horizontal="center" vertical="center"/>
    </xf>
    <xf numFmtId="44" fontId="8" fillId="0" borderId="0" xfId="4" applyNumberFormat="1" applyFont="1" applyAlignment="1" applyProtection="1">
      <alignment horizontal="center" wrapText="1"/>
    </xf>
    <xf numFmtId="0" fontId="0" fillId="0" borderId="0" xfId="4" applyFont="1" applyAlignment="1" applyProtection="1">
      <alignment horizontal="right"/>
    </xf>
    <xf numFmtId="165" fontId="0" fillId="0" borderId="2" xfId="4" applyNumberFormat="1" applyFont="1" applyBorder="1" applyAlignment="1" applyProtection="1">
      <alignment horizontal="center"/>
    </xf>
    <xf numFmtId="0" fontId="4" fillId="0" borderId="0" xfId="0" applyFont="1" applyProtection="1"/>
    <xf numFmtId="9" fontId="0" fillId="0" borderId="2" xfId="5" applyFont="1" applyBorder="1" applyAlignment="1" applyProtection="1">
      <alignment horizontal="center"/>
    </xf>
    <xf numFmtId="0" fontId="0" fillId="0" borderId="0" xfId="4" applyFont="1" applyProtection="1"/>
    <xf numFmtId="7" fontId="10" fillId="4" borderId="2" xfId="0" applyNumberFormat="1" applyFont="1" applyFill="1" applyBorder="1" applyProtection="1"/>
    <xf numFmtId="0" fontId="7" fillId="3" borderId="0" xfId="0" applyFont="1" applyFill="1" applyBorder="1" applyAlignment="1" applyProtection="1">
      <alignment horizontal="center"/>
    </xf>
    <xf numFmtId="0" fontId="0" fillId="0" borderId="0" xfId="0" applyFont="1" applyFill="1" applyBorder="1" applyAlignment="1" applyProtection="1">
      <alignment wrapText="1"/>
    </xf>
    <xf numFmtId="0" fontId="0" fillId="0" borderId="0" xfId="1" applyNumberFormat="1" applyFont="1" applyFill="1" applyBorder="1" applyAlignment="1" applyProtection="1">
      <alignment horizontal="center"/>
    </xf>
    <xf numFmtId="0" fontId="6" fillId="0" borderId="1" xfId="0" applyFont="1" applyBorder="1" applyAlignment="1" applyProtection="1">
      <alignment horizontal="right" vertical="center"/>
    </xf>
    <xf numFmtId="0" fontId="6" fillId="2" borderId="1" xfId="0" applyFont="1" applyFill="1" applyBorder="1" applyAlignment="1" applyProtection="1">
      <alignment horizontal="center" vertical="center"/>
      <protection locked="0"/>
    </xf>
    <xf numFmtId="0" fontId="0" fillId="0" borderId="5" xfId="0" applyFont="1" applyFill="1" applyBorder="1" applyAlignment="1" applyProtection="1">
      <alignment horizontal="right" wrapText="1"/>
    </xf>
    <xf numFmtId="0" fontId="0" fillId="0" borderId="3" xfId="0" applyFont="1" applyFill="1" applyBorder="1" applyAlignment="1" applyProtection="1">
      <alignment horizontal="right" wrapText="1"/>
    </xf>
    <xf numFmtId="0" fontId="0" fillId="0" borderId="4" xfId="0" applyFont="1" applyFill="1" applyBorder="1" applyAlignment="1" applyProtection="1">
      <alignment horizontal="right" wrapText="1"/>
    </xf>
    <xf numFmtId="0" fontId="0" fillId="0" borderId="5" xfId="0" applyFont="1" applyBorder="1" applyAlignment="1" applyProtection="1">
      <alignment horizontal="right"/>
    </xf>
    <xf numFmtId="0" fontId="0" fillId="0" borderId="4" xfId="0" applyFont="1" applyBorder="1" applyAlignment="1" applyProtection="1">
      <alignment horizontal="right"/>
    </xf>
    <xf numFmtId="0" fontId="9" fillId="4" borderId="5" xfId="0" applyFont="1" applyFill="1" applyBorder="1" applyAlignment="1" applyProtection="1">
      <alignment horizontal="right"/>
    </xf>
    <xf numFmtId="0" fontId="9" fillId="4" borderId="3" xfId="0" applyFont="1" applyFill="1" applyBorder="1" applyAlignment="1" applyProtection="1">
      <alignment horizontal="right"/>
    </xf>
    <xf numFmtId="0" fontId="9" fillId="4" borderId="4" xfId="0" applyFont="1" applyFill="1" applyBorder="1" applyAlignment="1" applyProtection="1">
      <alignment horizontal="right"/>
    </xf>
    <xf numFmtId="0" fontId="0" fillId="0" borderId="2" xfId="0" applyFont="1" applyFill="1" applyBorder="1" applyAlignment="1" applyProtection="1">
      <alignment horizontal="right" wrapText="1"/>
    </xf>
    <xf numFmtId="0" fontId="4"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4" fillId="4" borderId="2" xfId="0" applyFont="1" applyFill="1" applyBorder="1" applyAlignment="1" applyProtection="1">
      <alignment horizontal="right" vertical="center"/>
    </xf>
    <xf numFmtId="0" fontId="6" fillId="2" borderId="1" xfId="0" applyFont="1" applyFill="1" applyBorder="1" applyAlignment="1" applyProtection="1">
      <alignment horizontal="center" vertical="center"/>
      <protection locked="0"/>
    </xf>
    <xf numFmtId="164" fontId="5" fillId="0" borderId="3" xfId="0" applyNumberFormat="1" applyFont="1" applyBorder="1" applyAlignment="1" applyProtection="1">
      <alignment horizontal="left" vertical="top" wrapText="1"/>
    </xf>
    <xf numFmtId="0" fontId="5" fillId="0" borderId="0" xfId="0" applyFont="1" applyFill="1" applyAlignment="1" applyProtection="1">
      <alignment horizontal="left" vertical="top"/>
    </xf>
    <xf numFmtId="0" fontId="4" fillId="0" borderId="13" xfId="0" applyFont="1" applyFill="1" applyBorder="1" applyAlignment="1" applyProtection="1">
      <alignment horizontal="right" vertical="center" wrapText="1"/>
    </xf>
    <xf numFmtId="0" fontId="4" fillId="4" borderId="5" xfId="0" applyFont="1" applyFill="1" applyBorder="1" applyAlignment="1" applyProtection="1">
      <alignment horizontal="right" vertical="center"/>
    </xf>
    <xf numFmtId="0" fontId="0" fillId="0" borderId="3" xfId="0" applyBorder="1" applyAlignment="1" applyProtection="1">
      <alignment wrapText="1"/>
    </xf>
    <xf numFmtId="0" fontId="15" fillId="5" borderId="9" xfId="0" applyFont="1" applyFill="1" applyBorder="1" applyAlignment="1" applyProtection="1">
      <alignment horizontal="center" wrapText="1"/>
    </xf>
    <xf numFmtId="0" fontId="15" fillId="5" borderId="10" xfId="0" applyFont="1" applyFill="1" applyBorder="1" applyAlignment="1" applyProtection="1">
      <alignment horizontal="center" wrapText="1"/>
    </xf>
    <xf numFmtId="0" fontId="13" fillId="0" borderId="11" xfId="0" applyFont="1" applyBorder="1" applyAlignment="1" applyProtection="1">
      <alignment horizontal="left" vertical="center" wrapText="1"/>
    </xf>
    <xf numFmtId="0" fontId="13" fillId="0" borderId="9" xfId="0" applyFont="1" applyBorder="1" applyAlignment="1" applyProtection="1">
      <alignment vertical="center" wrapText="1"/>
    </xf>
    <xf numFmtId="0" fontId="13" fillId="0" borderId="7" xfId="0" applyFont="1" applyBorder="1" applyAlignment="1" applyProtection="1">
      <alignment horizontal="left" vertical="center" wrapText="1"/>
    </xf>
    <xf numFmtId="0" fontId="13" fillId="0" borderId="7" xfId="0" applyFont="1" applyBorder="1" applyAlignment="1" applyProtection="1">
      <alignment horizontal="center" vertical="center" wrapText="1"/>
    </xf>
    <xf numFmtId="165" fontId="5" fillId="0" borderId="1" xfId="0" applyNumberFormat="1" applyFont="1" applyFill="1" applyBorder="1" applyAlignment="1" applyProtection="1">
      <alignment horizontal="center"/>
    </xf>
    <xf numFmtId="0" fontId="13" fillId="0" borderId="11" xfId="0" applyFont="1" applyBorder="1" applyAlignment="1" applyProtection="1">
      <alignment horizontal="left" vertical="center" wrapText="1"/>
    </xf>
    <xf numFmtId="0" fontId="13" fillId="0" borderId="7" xfId="0" applyFont="1" applyBorder="1" applyAlignment="1" applyProtection="1">
      <alignment horizontal="center" wrapText="1"/>
    </xf>
    <xf numFmtId="0" fontId="13" fillId="0" borderId="12" xfId="0" applyFont="1" applyBorder="1" applyAlignment="1" applyProtection="1">
      <alignment horizontal="left" vertical="center" wrapText="1"/>
    </xf>
    <xf numFmtId="0" fontId="13" fillId="0" borderId="6" xfId="0" applyFont="1" applyBorder="1" applyAlignment="1" applyProtection="1">
      <alignment vertical="center" wrapText="1"/>
    </xf>
    <xf numFmtId="0" fontId="0" fillId="0" borderId="6" xfId="0" applyBorder="1" applyAlignment="1" applyProtection="1">
      <alignment horizontal="left" vertical="center" wrapText="1"/>
    </xf>
    <xf numFmtId="0" fontId="13" fillId="0" borderId="12" xfId="0" applyFont="1" applyBorder="1" applyAlignment="1" applyProtection="1">
      <alignment vertical="center" wrapText="1"/>
    </xf>
    <xf numFmtId="0" fontId="13" fillId="0" borderId="6" xfId="0" applyFont="1" applyBorder="1" applyAlignment="1" applyProtection="1">
      <alignment horizontal="left" vertical="center" wrapText="1"/>
    </xf>
    <xf numFmtId="0" fontId="0" fillId="0" borderId="13" xfId="0" applyBorder="1" applyAlignment="1" applyProtection="1">
      <alignment vertical="center" wrapText="1"/>
    </xf>
    <xf numFmtId="0" fontId="13" fillId="0" borderId="6" xfId="0" applyFont="1" applyBorder="1" applyAlignment="1" applyProtection="1">
      <alignment horizontal="left" vertical="center" wrapText="1"/>
    </xf>
    <xf numFmtId="0" fontId="13" fillId="0" borderId="7" xfId="0" applyFont="1" applyBorder="1" applyAlignment="1" applyProtection="1">
      <alignment horizontal="left" vertical="center"/>
    </xf>
    <xf numFmtId="0" fontId="13" fillId="0" borderId="7" xfId="0" applyFont="1" applyBorder="1" applyAlignment="1" applyProtection="1">
      <alignment horizontal="left" wrapText="1"/>
    </xf>
    <xf numFmtId="0" fontId="14" fillId="0" borderId="7" xfId="2" applyNumberFormat="1" applyFont="1" applyFill="1" applyBorder="1" applyAlignment="1" applyProtection="1">
      <alignment horizontal="center" wrapText="1"/>
    </xf>
    <xf numFmtId="0" fontId="13" fillId="0" borderId="7" xfId="0" applyFont="1" applyBorder="1" applyAlignment="1" applyProtection="1">
      <alignment wrapText="1"/>
    </xf>
    <xf numFmtId="0" fontId="13" fillId="0" borderId="7" xfId="0" applyFont="1" applyBorder="1" applyProtection="1"/>
    <xf numFmtId="0" fontId="13" fillId="0" borderId="7" xfId="0" applyFont="1" applyBorder="1" applyAlignment="1" applyProtection="1">
      <alignment horizontal="center" vertical="top" wrapText="1"/>
    </xf>
    <xf numFmtId="166" fontId="13" fillId="0" borderId="7" xfId="0" applyNumberFormat="1" applyFont="1" applyBorder="1" applyAlignment="1" applyProtection="1">
      <alignment horizontal="left" vertical="center"/>
    </xf>
    <xf numFmtId="0" fontId="13" fillId="0" borderId="6" xfId="0" applyFont="1" applyBorder="1" applyAlignment="1" applyProtection="1">
      <alignment horizontal="left" vertical="center"/>
    </xf>
    <xf numFmtId="166" fontId="13" fillId="0" borderId="6" xfId="0" applyNumberFormat="1" applyFont="1" applyBorder="1" applyAlignment="1" applyProtection="1">
      <alignment horizontal="left" vertical="center"/>
    </xf>
    <xf numFmtId="0" fontId="13" fillId="0" borderId="8" xfId="0" applyFont="1" applyBorder="1" applyAlignment="1" applyProtection="1">
      <alignment horizontal="center" vertical="top" wrapText="1"/>
    </xf>
    <xf numFmtId="0" fontId="14" fillId="0" borderId="8" xfId="2" applyNumberFormat="1" applyFont="1" applyFill="1" applyBorder="1" applyAlignment="1" applyProtection="1">
      <alignment horizontal="center" wrapText="1"/>
    </xf>
    <xf numFmtId="0" fontId="13" fillId="0" borderId="8" xfId="0" applyFont="1" applyBorder="1" applyAlignment="1" applyProtection="1">
      <alignment horizontal="center" vertical="center" wrapText="1"/>
    </xf>
    <xf numFmtId="49" fontId="13" fillId="0" borderId="7" xfId="0" applyNumberFormat="1" applyFont="1" applyBorder="1" applyAlignment="1" applyProtection="1">
      <alignment horizontal="left" vertical="center"/>
    </xf>
    <xf numFmtId="0" fontId="13" fillId="0" borderId="7" xfId="0" applyFont="1" applyBorder="1" applyAlignment="1" applyProtection="1">
      <alignment vertical="center"/>
    </xf>
    <xf numFmtId="0" fontId="13" fillId="0" borderId="7" xfId="0" applyFont="1" applyBorder="1" applyAlignment="1" applyProtection="1">
      <alignment horizontal="left"/>
    </xf>
    <xf numFmtId="0" fontId="13" fillId="0" borderId="6" xfId="0" applyFont="1" applyBorder="1" applyAlignment="1" applyProtection="1">
      <alignment horizontal="left"/>
    </xf>
    <xf numFmtId="0" fontId="0" fillId="0" borderId="3" xfId="0" applyBorder="1" applyAlignment="1" applyProtection="1">
      <alignment horizontal="right" vertical="center"/>
    </xf>
    <xf numFmtId="0" fontId="0" fillId="0" borderId="4" xfId="0" applyBorder="1" applyAlignment="1" applyProtection="1">
      <alignment horizontal="right" vertical="center"/>
    </xf>
    <xf numFmtId="10" fontId="4" fillId="2" borderId="2" xfId="3" applyNumberFormat="1" applyFont="1" applyFill="1" applyBorder="1" applyAlignment="1" applyProtection="1">
      <alignment horizontal="center"/>
    </xf>
    <xf numFmtId="9" fontId="4" fillId="2" borderId="2" xfId="3" applyFont="1" applyFill="1" applyBorder="1" applyAlignment="1" applyProtection="1">
      <alignment horizontal="right" vertical="center"/>
      <protection locked="0"/>
    </xf>
  </cellXfs>
  <cellStyles count="7">
    <cellStyle name="Comma" xfId="1" builtinId="3"/>
    <cellStyle name="Currency" xfId="2" builtinId="4"/>
    <cellStyle name="Normal" xfId="0" builtinId="0"/>
    <cellStyle name="Normal 27" xfId="6" xr:uid="{50AF4856-1B51-49F5-9BD9-48203FD61E6B}"/>
    <cellStyle name="Normal 32" xfId="4" xr:uid="{24AE6FC2-263D-430F-88DE-B09EE08CFA89}"/>
    <cellStyle name="Percent" xfId="3" builtinId="5"/>
    <cellStyle name="Percent 3" xfId="5" xr:uid="{B84CA610-F616-447C-B397-C87452C9FA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8"/>
  <sheetViews>
    <sheetView tabSelected="1" topLeftCell="A118" workbookViewId="0">
      <selection activeCell="H150" sqref="H150"/>
    </sheetView>
  </sheetViews>
  <sheetFormatPr defaultRowHeight="15" x14ac:dyDescent="0.25"/>
  <cols>
    <col min="1" max="1" width="13.5703125" style="23" customWidth="1"/>
    <col min="2" max="2" width="19.140625" style="23" customWidth="1"/>
    <col min="3" max="3" width="70.28515625" style="4" bestFit="1" customWidth="1"/>
    <col min="4" max="4" width="10.85546875" style="13" customWidth="1"/>
    <col min="5" max="5" width="15.5703125" style="4" customWidth="1"/>
    <col min="6" max="6" width="18.28515625" style="4" bestFit="1" customWidth="1"/>
    <col min="7" max="16384" width="9.140625" style="4"/>
  </cols>
  <sheetData>
    <row r="1" spans="1:16" ht="47.25" customHeight="1" x14ac:dyDescent="0.25">
      <c r="A1" s="41" t="s">
        <v>245</v>
      </c>
      <c r="B1" s="41"/>
      <c r="C1" s="42"/>
      <c r="D1" s="42"/>
      <c r="E1" s="42"/>
      <c r="F1" s="42"/>
      <c r="H1" s="1"/>
      <c r="I1" s="5"/>
      <c r="J1" s="2"/>
      <c r="L1" s="3"/>
      <c r="M1" s="3"/>
    </row>
    <row r="2" spans="1:16" ht="36" customHeight="1" thickBot="1" x14ac:dyDescent="0.3">
      <c r="A2" s="45" t="s">
        <v>217</v>
      </c>
      <c r="B2" s="45"/>
      <c r="C2" s="49"/>
      <c r="D2" s="30" t="s">
        <v>2</v>
      </c>
      <c r="E2" s="44"/>
      <c r="F2" s="44"/>
      <c r="G2" s="9"/>
    </row>
    <row r="3" spans="1:16" ht="39" customHeight="1" thickBot="1" x14ac:dyDescent="0.3">
      <c r="A3" s="50" t="s">
        <v>218</v>
      </c>
      <c r="B3" s="51" t="s">
        <v>219</v>
      </c>
      <c r="C3" s="51" t="s">
        <v>230</v>
      </c>
      <c r="D3" s="51" t="s">
        <v>233</v>
      </c>
      <c r="E3" s="51" t="s">
        <v>232</v>
      </c>
      <c r="F3" s="51" t="s">
        <v>234</v>
      </c>
      <c r="G3" s="9"/>
    </row>
    <row r="4" spans="1:16" ht="36" customHeight="1" thickBot="1" x14ac:dyDescent="0.3">
      <c r="A4" s="52" t="s">
        <v>220</v>
      </c>
      <c r="B4" s="53" t="s">
        <v>231</v>
      </c>
      <c r="C4" s="54" t="s">
        <v>221</v>
      </c>
      <c r="D4" s="55">
        <v>7000</v>
      </c>
      <c r="E4" s="31"/>
      <c r="F4" s="56">
        <f>D4*E4</f>
        <v>0</v>
      </c>
      <c r="G4" s="9"/>
    </row>
    <row r="5" spans="1:16" ht="20.25" customHeight="1" thickBot="1" x14ac:dyDescent="0.3">
      <c r="A5" s="57" t="s">
        <v>222</v>
      </c>
      <c r="B5" s="53" t="s">
        <v>231</v>
      </c>
      <c r="C5" s="57" t="s">
        <v>223</v>
      </c>
      <c r="D5" s="58">
        <v>7000</v>
      </c>
      <c r="E5" s="31"/>
      <c r="F5" s="56">
        <f t="shared" ref="F5:F10" si="0">D5*E5</f>
        <v>0</v>
      </c>
      <c r="G5" s="9"/>
    </row>
    <row r="6" spans="1:16" ht="20.25" customHeight="1" thickBot="1" x14ac:dyDescent="0.3">
      <c r="A6" s="59"/>
      <c r="B6" s="60" t="s">
        <v>224</v>
      </c>
      <c r="C6" s="61"/>
      <c r="D6" s="58">
        <v>2000</v>
      </c>
      <c r="E6" s="31"/>
      <c r="F6" s="56">
        <f t="shared" si="0"/>
        <v>0</v>
      </c>
      <c r="G6" s="9"/>
    </row>
    <row r="7" spans="1:16" ht="22.5" customHeight="1" thickBot="1" x14ac:dyDescent="0.3">
      <c r="A7" s="57" t="s">
        <v>225</v>
      </c>
      <c r="B7" s="53" t="s">
        <v>231</v>
      </c>
      <c r="C7" s="57" t="s">
        <v>226</v>
      </c>
      <c r="D7" s="58">
        <v>30000</v>
      </c>
      <c r="E7" s="31"/>
      <c r="F7" s="56">
        <f t="shared" si="0"/>
        <v>0</v>
      </c>
      <c r="G7" s="9"/>
    </row>
    <row r="8" spans="1:16" ht="18" customHeight="1" thickBot="1" x14ac:dyDescent="0.3">
      <c r="A8" s="59"/>
      <c r="B8" s="62" t="s">
        <v>224</v>
      </c>
      <c r="C8" s="61"/>
      <c r="D8" s="58">
        <v>4000</v>
      </c>
      <c r="E8" s="31"/>
      <c r="F8" s="56">
        <f t="shared" si="0"/>
        <v>0</v>
      </c>
      <c r="G8" s="9"/>
    </row>
    <row r="9" spans="1:16" ht="20.25" customHeight="1" thickBot="1" x14ac:dyDescent="0.3">
      <c r="A9" s="57" t="s">
        <v>227</v>
      </c>
      <c r="B9" s="53" t="s">
        <v>231</v>
      </c>
      <c r="C9" s="57" t="s">
        <v>228</v>
      </c>
      <c r="D9" s="58">
        <v>30000</v>
      </c>
      <c r="E9" s="31"/>
      <c r="F9" s="56">
        <f t="shared" si="0"/>
        <v>0</v>
      </c>
      <c r="G9" s="9"/>
    </row>
    <row r="10" spans="1:16" ht="19.5" customHeight="1" thickBot="1" x14ac:dyDescent="0.3">
      <c r="A10" s="63"/>
      <c r="B10" s="60" t="s">
        <v>224</v>
      </c>
      <c r="C10" s="61"/>
      <c r="D10" s="58">
        <v>4000</v>
      </c>
      <c r="E10" s="31"/>
      <c r="F10" s="56">
        <f t="shared" si="0"/>
        <v>0</v>
      </c>
      <c r="G10" s="9"/>
    </row>
    <row r="11" spans="1:16" ht="24" customHeight="1" x14ac:dyDescent="0.25">
      <c r="A11" s="43" t="s">
        <v>236</v>
      </c>
      <c r="B11" s="43"/>
      <c r="C11" s="43"/>
      <c r="D11" s="43"/>
      <c r="E11" s="43"/>
      <c r="F11" s="12">
        <f>SUM(F4:F10)</f>
        <v>0</v>
      </c>
      <c r="G11" s="9"/>
    </row>
    <row r="12" spans="1:16" s="5" customFormat="1" ht="42" customHeight="1" thickBot="1" x14ac:dyDescent="0.3">
      <c r="A12" s="47" t="s">
        <v>229</v>
      </c>
      <c r="B12" s="64"/>
      <c r="C12" s="64"/>
      <c r="D12" s="64"/>
      <c r="E12" s="64"/>
      <c r="F12" s="64"/>
      <c r="G12" s="46"/>
    </row>
    <row r="13" spans="1:16" ht="30" customHeight="1" thickBot="1" x14ac:dyDescent="0.3">
      <c r="A13" s="50" t="s">
        <v>237</v>
      </c>
      <c r="B13" s="50" t="s">
        <v>238</v>
      </c>
      <c r="C13" s="50" t="s">
        <v>239</v>
      </c>
      <c r="D13" s="50" t="s">
        <v>241</v>
      </c>
      <c r="E13" s="50" t="s">
        <v>240</v>
      </c>
      <c r="F13" s="50" t="s">
        <v>234</v>
      </c>
      <c r="J13" s="2"/>
      <c r="K13" s="5"/>
      <c r="L13" s="1"/>
      <c r="M13" s="5"/>
      <c r="N13" s="5"/>
      <c r="O13" s="5"/>
      <c r="P13" s="5"/>
    </row>
    <row r="14" spans="1:16" s="6" customFormat="1" ht="27" thickBot="1" x14ac:dyDescent="0.3">
      <c r="A14" s="65" t="s">
        <v>8</v>
      </c>
      <c r="B14" s="66" t="s">
        <v>9</v>
      </c>
      <c r="C14" s="67" t="s">
        <v>10</v>
      </c>
      <c r="D14" s="68">
        <v>70</v>
      </c>
      <c r="E14" s="10"/>
      <c r="F14" s="11">
        <f t="shared" ref="F14:F77" si="1">E14*D14</f>
        <v>0</v>
      </c>
      <c r="H14" s="7"/>
      <c r="I14" s="7"/>
    </row>
    <row r="15" spans="1:16" s="6" customFormat="1" ht="27" thickBot="1" x14ac:dyDescent="0.3">
      <c r="A15" s="65" t="s">
        <v>8</v>
      </c>
      <c r="B15" s="66" t="s">
        <v>11</v>
      </c>
      <c r="C15" s="69" t="s">
        <v>12</v>
      </c>
      <c r="D15" s="68">
        <v>15</v>
      </c>
      <c r="E15" s="10"/>
      <c r="F15" s="11">
        <f t="shared" si="1"/>
        <v>0</v>
      </c>
      <c r="H15" s="7"/>
      <c r="I15" s="7"/>
    </row>
    <row r="16" spans="1:16" s="6" customFormat="1" ht="15.75" customHeight="1" thickBot="1" x14ac:dyDescent="0.3">
      <c r="A16" s="65" t="s">
        <v>8</v>
      </c>
      <c r="B16" s="66" t="s">
        <v>13</v>
      </c>
      <c r="C16" s="69" t="s">
        <v>14</v>
      </c>
      <c r="D16" s="68">
        <v>70</v>
      </c>
      <c r="E16" s="10"/>
      <c r="F16" s="11">
        <f t="shared" si="1"/>
        <v>0</v>
      </c>
      <c r="H16" s="7"/>
      <c r="I16" s="7"/>
    </row>
    <row r="17" spans="1:9" s="6" customFormat="1" ht="15.75" customHeight="1" thickBot="1" x14ac:dyDescent="0.3">
      <c r="A17" s="65" t="s">
        <v>8</v>
      </c>
      <c r="B17" s="66" t="s">
        <v>15</v>
      </c>
      <c r="C17" s="69" t="s">
        <v>16</v>
      </c>
      <c r="D17" s="68">
        <v>15</v>
      </c>
      <c r="E17" s="10"/>
      <c r="F17" s="11">
        <f t="shared" si="1"/>
        <v>0</v>
      </c>
      <c r="H17" s="7"/>
      <c r="I17" s="7"/>
    </row>
    <row r="18" spans="1:9" s="6" customFormat="1" ht="15.75" customHeight="1" thickBot="1" x14ac:dyDescent="0.3">
      <c r="A18" s="65" t="s">
        <v>8</v>
      </c>
      <c r="B18" s="66" t="s">
        <v>17</v>
      </c>
      <c r="C18" s="70" t="s">
        <v>18</v>
      </c>
      <c r="D18" s="68">
        <v>70</v>
      </c>
      <c r="E18" s="10"/>
      <c r="F18" s="11">
        <f t="shared" si="1"/>
        <v>0</v>
      </c>
      <c r="H18" s="7"/>
      <c r="I18" s="7"/>
    </row>
    <row r="19" spans="1:9" s="6" customFormat="1" ht="15.75" customHeight="1" thickBot="1" x14ac:dyDescent="0.3">
      <c r="A19" s="65" t="s">
        <v>8</v>
      </c>
      <c r="B19" s="66" t="s">
        <v>19</v>
      </c>
      <c r="C19" s="70" t="s">
        <v>20</v>
      </c>
      <c r="D19" s="68">
        <v>70</v>
      </c>
      <c r="E19" s="10"/>
      <c r="F19" s="11">
        <f t="shared" si="1"/>
        <v>0</v>
      </c>
      <c r="H19" s="7"/>
      <c r="I19" s="7"/>
    </row>
    <row r="20" spans="1:9" s="6" customFormat="1" ht="15.75" thickBot="1" x14ac:dyDescent="0.3">
      <c r="A20" s="65" t="s">
        <v>8</v>
      </c>
      <c r="B20" s="66" t="s">
        <v>21</v>
      </c>
      <c r="C20" s="70" t="s">
        <v>22</v>
      </c>
      <c r="D20" s="68">
        <v>100</v>
      </c>
      <c r="E20" s="10"/>
      <c r="F20" s="11">
        <f t="shared" si="1"/>
        <v>0</v>
      </c>
      <c r="H20" s="7"/>
      <c r="I20" s="7"/>
    </row>
    <row r="21" spans="1:9" s="6" customFormat="1" ht="15.75" customHeight="1" thickBot="1" x14ac:dyDescent="0.3">
      <c r="A21" s="65" t="s">
        <v>8</v>
      </c>
      <c r="B21" s="66" t="s">
        <v>23</v>
      </c>
      <c r="C21" s="70" t="s">
        <v>24</v>
      </c>
      <c r="D21" s="68">
        <v>25</v>
      </c>
      <c r="E21" s="10"/>
      <c r="F21" s="11">
        <f t="shared" si="1"/>
        <v>0</v>
      </c>
      <c r="H21" s="7"/>
      <c r="I21" s="7"/>
    </row>
    <row r="22" spans="1:9" s="6" customFormat="1" ht="15.75" thickBot="1" x14ac:dyDescent="0.3">
      <c r="A22" s="65" t="s">
        <v>8</v>
      </c>
      <c r="B22" s="66" t="s">
        <v>25</v>
      </c>
      <c r="C22" s="70" t="s">
        <v>26</v>
      </c>
      <c r="D22" s="68">
        <v>100</v>
      </c>
      <c r="E22" s="10"/>
      <c r="F22" s="11">
        <f t="shared" si="1"/>
        <v>0</v>
      </c>
      <c r="H22" s="7"/>
      <c r="I22" s="7"/>
    </row>
    <row r="23" spans="1:9" s="6" customFormat="1" ht="15.75" thickBot="1" x14ac:dyDescent="0.3">
      <c r="A23" s="65" t="s">
        <v>8</v>
      </c>
      <c r="B23" s="66" t="s">
        <v>27</v>
      </c>
      <c r="C23" s="70" t="s">
        <v>28</v>
      </c>
      <c r="D23" s="68">
        <v>25</v>
      </c>
      <c r="E23" s="10"/>
      <c r="F23" s="11">
        <f t="shared" si="1"/>
        <v>0</v>
      </c>
      <c r="H23" s="7"/>
      <c r="I23" s="7"/>
    </row>
    <row r="24" spans="1:9" s="6" customFormat="1" ht="18.75" customHeight="1" thickBot="1" x14ac:dyDescent="0.3">
      <c r="A24" s="65" t="s">
        <v>29</v>
      </c>
      <c r="B24" s="66" t="s">
        <v>30</v>
      </c>
      <c r="C24" s="54" t="s">
        <v>31</v>
      </c>
      <c r="D24" s="55">
        <v>100</v>
      </c>
      <c r="E24" s="10"/>
      <c r="F24" s="11">
        <f t="shared" si="1"/>
        <v>0</v>
      </c>
      <c r="H24" s="7"/>
      <c r="I24" s="7"/>
    </row>
    <row r="25" spans="1:9" s="6" customFormat="1" ht="15.75" thickBot="1" x14ac:dyDescent="0.3">
      <c r="A25" s="65" t="s">
        <v>32</v>
      </c>
      <c r="B25" s="66" t="s">
        <v>33</v>
      </c>
      <c r="C25" s="70" t="s">
        <v>34</v>
      </c>
      <c r="D25" s="71">
        <v>100</v>
      </c>
      <c r="E25" s="10"/>
      <c r="F25" s="11">
        <f t="shared" si="1"/>
        <v>0</v>
      </c>
      <c r="H25" s="7"/>
      <c r="I25" s="7"/>
    </row>
    <row r="26" spans="1:9" s="6" customFormat="1" ht="15.75" thickBot="1" x14ac:dyDescent="0.3">
      <c r="A26" s="65" t="s">
        <v>32</v>
      </c>
      <c r="B26" s="66" t="s">
        <v>35</v>
      </c>
      <c r="C26" s="70" t="s">
        <v>36</v>
      </c>
      <c r="D26" s="71">
        <v>25</v>
      </c>
      <c r="E26" s="10"/>
      <c r="F26" s="11">
        <f t="shared" si="1"/>
        <v>0</v>
      </c>
      <c r="H26" s="7"/>
      <c r="I26" s="7"/>
    </row>
    <row r="27" spans="1:9" s="6" customFormat="1" ht="15.75" thickBot="1" x14ac:dyDescent="0.3">
      <c r="A27" s="65" t="s">
        <v>32</v>
      </c>
      <c r="B27" s="66" t="s">
        <v>37</v>
      </c>
      <c r="C27" s="70" t="s">
        <v>38</v>
      </c>
      <c r="D27" s="71">
        <v>25</v>
      </c>
      <c r="E27" s="10"/>
      <c r="F27" s="11">
        <f t="shared" si="1"/>
        <v>0</v>
      </c>
    </row>
    <row r="28" spans="1:9" s="6" customFormat="1" ht="15.75" thickBot="1" x14ac:dyDescent="0.3">
      <c r="A28" s="65" t="s">
        <v>32</v>
      </c>
      <c r="B28" s="66" t="s">
        <v>39</v>
      </c>
      <c r="C28" s="70" t="s">
        <v>40</v>
      </c>
      <c r="D28" s="71">
        <v>25</v>
      </c>
      <c r="E28" s="10"/>
      <c r="F28" s="11">
        <f t="shared" si="1"/>
        <v>0</v>
      </c>
    </row>
    <row r="29" spans="1:9" s="6" customFormat="1" ht="15.75" thickBot="1" x14ac:dyDescent="0.3">
      <c r="A29" s="65" t="s">
        <v>32</v>
      </c>
      <c r="B29" s="66" t="s">
        <v>41</v>
      </c>
      <c r="C29" s="70" t="s">
        <v>42</v>
      </c>
      <c r="D29" s="71">
        <v>25</v>
      </c>
      <c r="E29" s="10"/>
      <c r="F29" s="11">
        <f t="shared" si="1"/>
        <v>0</v>
      </c>
    </row>
    <row r="30" spans="1:9" s="6" customFormat="1" ht="15.75" thickBot="1" x14ac:dyDescent="0.3">
      <c r="A30" s="65" t="s">
        <v>32</v>
      </c>
      <c r="B30" s="66" t="s">
        <v>43</v>
      </c>
      <c r="C30" s="70" t="s">
        <v>44</v>
      </c>
      <c r="D30" s="71">
        <v>25</v>
      </c>
      <c r="E30" s="10"/>
      <c r="F30" s="11">
        <f t="shared" si="1"/>
        <v>0</v>
      </c>
    </row>
    <row r="31" spans="1:9" s="6" customFormat="1" ht="15.75" thickBot="1" x14ac:dyDescent="0.3">
      <c r="A31" s="65" t="s">
        <v>32</v>
      </c>
      <c r="B31" s="66" t="s">
        <v>45</v>
      </c>
      <c r="C31" s="66" t="s">
        <v>46</v>
      </c>
      <c r="D31" s="68">
        <v>25</v>
      </c>
      <c r="E31" s="10"/>
      <c r="F31" s="11">
        <f t="shared" si="1"/>
        <v>0</v>
      </c>
    </row>
    <row r="32" spans="1:9" s="6" customFormat="1" ht="15.75" thickBot="1" x14ac:dyDescent="0.3">
      <c r="A32" s="65" t="s">
        <v>32</v>
      </c>
      <c r="B32" s="66" t="s">
        <v>47</v>
      </c>
      <c r="C32" s="70" t="s">
        <v>48</v>
      </c>
      <c r="D32" s="68">
        <v>25</v>
      </c>
      <c r="E32" s="10"/>
      <c r="F32" s="11">
        <f t="shared" si="1"/>
        <v>0</v>
      </c>
    </row>
    <row r="33" spans="1:6" s="6" customFormat="1" ht="15.75" thickBot="1" x14ac:dyDescent="0.3">
      <c r="A33" s="65" t="s">
        <v>32</v>
      </c>
      <c r="B33" s="66" t="s">
        <v>49</v>
      </c>
      <c r="C33" s="70" t="s">
        <v>50</v>
      </c>
      <c r="D33" s="68">
        <v>50</v>
      </c>
      <c r="E33" s="10"/>
      <c r="F33" s="11">
        <f t="shared" si="1"/>
        <v>0</v>
      </c>
    </row>
    <row r="34" spans="1:6" s="6" customFormat="1" ht="15.75" thickBot="1" x14ac:dyDescent="0.3">
      <c r="A34" s="65" t="s">
        <v>32</v>
      </c>
      <c r="B34" s="66" t="s">
        <v>51</v>
      </c>
      <c r="C34" s="70" t="s">
        <v>52</v>
      </c>
      <c r="D34" s="68">
        <v>50</v>
      </c>
      <c r="E34" s="10"/>
      <c r="F34" s="11">
        <f t="shared" si="1"/>
        <v>0</v>
      </c>
    </row>
    <row r="35" spans="1:6" s="6" customFormat="1" ht="15.75" thickBot="1" x14ac:dyDescent="0.3">
      <c r="A35" s="65" t="s">
        <v>32</v>
      </c>
      <c r="B35" s="66" t="s">
        <v>53</v>
      </c>
      <c r="C35" s="67" t="s">
        <v>54</v>
      </c>
      <c r="D35" s="68">
        <v>100</v>
      </c>
      <c r="E35" s="10"/>
      <c r="F35" s="11">
        <f t="shared" si="1"/>
        <v>0</v>
      </c>
    </row>
    <row r="36" spans="1:6" s="6" customFormat="1" ht="15.75" thickBot="1" x14ac:dyDescent="0.3">
      <c r="A36" s="65" t="s">
        <v>32</v>
      </c>
      <c r="B36" s="72" t="s">
        <v>55</v>
      </c>
      <c r="C36" s="70" t="s">
        <v>56</v>
      </c>
      <c r="D36" s="68">
        <v>150</v>
      </c>
      <c r="E36" s="10"/>
      <c r="F36" s="11">
        <f t="shared" si="1"/>
        <v>0</v>
      </c>
    </row>
    <row r="37" spans="1:6" s="6" customFormat="1" ht="15.75" thickBot="1" x14ac:dyDescent="0.3">
      <c r="A37" s="65" t="s">
        <v>32</v>
      </c>
      <c r="B37" s="72" t="s">
        <v>57</v>
      </c>
      <c r="C37" s="70" t="s">
        <v>58</v>
      </c>
      <c r="D37" s="68">
        <v>200</v>
      </c>
      <c r="E37" s="10"/>
      <c r="F37" s="11">
        <f t="shared" si="1"/>
        <v>0</v>
      </c>
    </row>
    <row r="38" spans="1:6" s="6" customFormat="1" ht="15.75" thickBot="1" x14ac:dyDescent="0.3">
      <c r="A38" s="65" t="s">
        <v>32</v>
      </c>
      <c r="B38" s="66" t="s">
        <v>59</v>
      </c>
      <c r="C38" s="70" t="s">
        <v>60</v>
      </c>
      <c r="D38" s="68">
        <v>100</v>
      </c>
      <c r="E38" s="10"/>
      <c r="F38" s="11">
        <f t="shared" si="1"/>
        <v>0</v>
      </c>
    </row>
    <row r="39" spans="1:6" s="6" customFormat="1" ht="15.75" thickBot="1" x14ac:dyDescent="0.3">
      <c r="A39" s="65" t="s">
        <v>32</v>
      </c>
      <c r="B39" s="66" t="s">
        <v>61</v>
      </c>
      <c r="C39" s="70" t="s">
        <v>62</v>
      </c>
      <c r="D39" s="68">
        <v>100</v>
      </c>
      <c r="E39" s="10"/>
      <c r="F39" s="11">
        <f t="shared" si="1"/>
        <v>0</v>
      </c>
    </row>
    <row r="40" spans="1:6" s="6" customFormat="1" ht="15.75" thickBot="1" x14ac:dyDescent="0.3">
      <c r="A40" s="65" t="s">
        <v>32</v>
      </c>
      <c r="B40" s="73" t="s">
        <v>63</v>
      </c>
      <c r="C40" s="70" t="s">
        <v>64</v>
      </c>
      <c r="D40" s="68">
        <v>100</v>
      </c>
      <c r="E40" s="10"/>
      <c r="F40" s="11">
        <f t="shared" si="1"/>
        <v>0</v>
      </c>
    </row>
    <row r="41" spans="1:6" s="6" customFormat="1" ht="15.75" thickBot="1" x14ac:dyDescent="0.3">
      <c r="A41" s="65" t="s">
        <v>32</v>
      </c>
      <c r="B41" s="74" t="s">
        <v>65</v>
      </c>
      <c r="C41" s="70" t="s">
        <v>66</v>
      </c>
      <c r="D41" s="68">
        <v>100</v>
      </c>
      <c r="E41" s="10"/>
      <c r="F41" s="11">
        <f t="shared" si="1"/>
        <v>0</v>
      </c>
    </row>
    <row r="42" spans="1:6" s="6" customFormat="1" ht="15.75" thickBot="1" x14ac:dyDescent="0.3">
      <c r="A42" s="65" t="s">
        <v>32</v>
      </c>
      <c r="B42" s="73" t="s">
        <v>67</v>
      </c>
      <c r="C42" s="70" t="s">
        <v>68</v>
      </c>
      <c r="D42" s="68">
        <v>100</v>
      </c>
      <c r="E42" s="10"/>
      <c r="F42" s="11">
        <f t="shared" si="1"/>
        <v>0</v>
      </c>
    </row>
    <row r="43" spans="1:6" s="6" customFormat="1" ht="15.75" thickBot="1" x14ac:dyDescent="0.3">
      <c r="A43" s="65" t="s">
        <v>32</v>
      </c>
      <c r="B43" s="73" t="s">
        <v>69</v>
      </c>
      <c r="C43" s="70" t="s">
        <v>70</v>
      </c>
      <c r="D43" s="68">
        <v>150</v>
      </c>
      <c r="E43" s="10"/>
      <c r="F43" s="11">
        <f t="shared" si="1"/>
        <v>0</v>
      </c>
    </row>
    <row r="44" spans="1:6" s="6" customFormat="1" ht="15.75" thickBot="1" x14ac:dyDescent="0.3">
      <c r="A44" s="65" t="s">
        <v>32</v>
      </c>
      <c r="B44" s="73" t="s">
        <v>71</v>
      </c>
      <c r="C44" s="70" t="s">
        <v>72</v>
      </c>
      <c r="D44" s="68">
        <v>100</v>
      </c>
      <c r="E44" s="10"/>
      <c r="F44" s="11">
        <f t="shared" si="1"/>
        <v>0</v>
      </c>
    </row>
    <row r="45" spans="1:6" s="6" customFormat="1" ht="15.75" thickBot="1" x14ac:dyDescent="0.3">
      <c r="A45" s="65" t="s">
        <v>32</v>
      </c>
      <c r="B45" s="73" t="s">
        <v>73</v>
      </c>
      <c r="C45" s="70" t="s">
        <v>74</v>
      </c>
      <c r="D45" s="68">
        <v>100</v>
      </c>
      <c r="E45" s="10"/>
      <c r="F45" s="11">
        <f t="shared" si="1"/>
        <v>0</v>
      </c>
    </row>
    <row r="46" spans="1:6" s="6" customFormat="1" ht="15.75" thickBot="1" x14ac:dyDescent="0.3">
      <c r="A46" s="65" t="s">
        <v>32</v>
      </c>
      <c r="B46" s="73" t="s">
        <v>75</v>
      </c>
      <c r="C46" s="70" t="s">
        <v>76</v>
      </c>
      <c r="D46" s="68">
        <v>100</v>
      </c>
      <c r="E46" s="10"/>
      <c r="F46" s="11">
        <f t="shared" si="1"/>
        <v>0</v>
      </c>
    </row>
    <row r="47" spans="1:6" s="6" customFormat="1" ht="15.75" thickBot="1" x14ac:dyDescent="0.3">
      <c r="A47" s="65" t="s">
        <v>32</v>
      </c>
      <c r="B47" s="73" t="s">
        <v>77</v>
      </c>
      <c r="C47" s="70" t="s">
        <v>78</v>
      </c>
      <c r="D47" s="68">
        <v>100</v>
      </c>
      <c r="E47" s="10"/>
      <c r="F47" s="11">
        <f t="shared" si="1"/>
        <v>0</v>
      </c>
    </row>
    <row r="48" spans="1:6" s="6" customFormat="1" ht="15.75" thickBot="1" x14ac:dyDescent="0.3">
      <c r="A48" s="65" t="s">
        <v>32</v>
      </c>
      <c r="B48" s="66" t="s">
        <v>79</v>
      </c>
      <c r="C48" s="70" t="s">
        <v>80</v>
      </c>
      <c r="D48" s="68">
        <v>100</v>
      </c>
      <c r="E48" s="10"/>
      <c r="F48" s="11">
        <f t="shared" si="1"/>
        <v>0</v>
      </c>
    </row>
    <row r="49" spans="1:6" s="6" customFormat="1" ht="15.75" thickBot="1" x14ac:dyDescent="0.3">
      <c r="A49" s="65" t="s">
        <v>32</v>
      </c>
      <c r="B49" s="66" t="s">
        <v>81</v>
      </c>
      <c r="C49" s="70" t="s">
        <v>82</v>
      </c>
      <c r="D49" s="68">
        <v>25</v>
      </c>
      <c r="E49" s="10"/>
      <c r="F49" s="11">
        <f t="shared" si="1"/>
        <v>0</v>
      </c>
    </row>
    <row r="50" spans="1:6" s="6" customFormat="1" ht="15.75" thickBot="1" x14ac:dyDescent="0.3">
      <c r="A50" s="65" t="s">
        <v>32</v>
      </c>
      <c r="B50" s="66" t="s">
        <v>83</v>
      </c>
      <c r="C50" s="70" t="s">
        <v>84</v>
      </c>
      <c r="D50" s="68">
        <v>50</v>
      </c>
      <c r="E50" s="10"/>
      <c r="F50" s="11">
        <f t="shared" si="1"/>
        <v>0</v>
      </c>
    </row>
    <row r="51" spans="1:6" s="6" customFormat="1" ht="15.75" thickBot="1" x14ac:dyDescent="0.3">
      <c r="A51" s="65" t="s">
        <v>32</v>
      </c>
      <c r="B51" s="66" t="s">
        <v>85</v>
      </c>
      <c r="C51" s="70" t="s">
        <v>86</v>
      </c>
      <c r="D51" s="68">
        <v>50</v>
      </c>
      <c r="E51" s="10"/>
      <c r="F51" s="11">
        <f t="shared" si="1"/>
        <v>0</v>
      </c>
    </row>
    <row r="52" spans="1:6" s="6" customFormat="1" ht="15.75" thickBot="1" x14ac:dyDescent="0.3">
      <c r="A52" s="65" t="s">
        <v>32</v>
      </c>
      <c r="B52" s="66" t="s">
        <v>87</v>
      </c>
      <c r="C52" s="66" t="s">
        <v>88</v>
      </c>
      <c r="D52" s="68">
        <v>50</v>
      </c>
      <c r="E52" s="10"/>
      <c r="F52" s="11">
        <f t="shared" si="1"/>
        <v>0</v>
      </c>
    </row>
    <row r="53" spans="1:6" s="6" customFormat="1" ht="15.75" thickBot="1" x14ac:dyDescent="0.3">
      <c r="A53" s="65" t="s">
        <v>32</v>
      </c>
      <c r="B53" s="66" t="s">
        <v>89</v>
      </c>
      <c r="C53" s="70" t="s">
        <v>90</v>
      </c>
      <c r="D53" s="68">
        <v>50</v>
      </c>
      <c r="E53" s="10"/>
      <c r="F53" s="11">
        <f t="shared" si="1"/>
        <v>0</v>
      </c>
    </row>
    <row r="54" spans="1:6" s="6" customFormat="1" ht="15.75" thickBot="1" x14ac:dyDescent="0.3">
      <c r="A54" s="65" t="s">
        <v>32</v>
      </c>
      <c r="B54" s="66" t="s">
        <v>91</v>
      </c>
      <c r="C54" s="70" t="s">
        <v>92</v>
      </c>
      <c r="D54" s="68">
        <v>50</v>
      </c>
      <c r="E54" s="10"/>
      <c r="F54" s="11">
        <f t="shared" si="1"/>
        <v>0</v>
      </c>
    </row>
    <row r="55" spans="1:6" s="6" customFormat="1" ht="15.75" thickBot="1" x14ac:dyDescent="0.3">
      <c r="A55" s="65" t="s">
        <v>93</v>
      </c>
      <c r="B55" s="66" t="s">
        <v>94</v>
      </c>
      <c r="C55" s="70" t="s">
        <v>84</v>
      </c>
      <c r="D55" s="68">
        <v>50</v>
      </c>
      <c r="E55" s="10"/>
      <c r="F55" s="11">
        <f t="shared" si="1"/>
        <v>0</v>
      </c>
    </row>
    <row r="56" spans="1:6" s="6" customFormat="1" ht="15.75" thickBot="1" x14ac:dyDescent="0.3">
      <c r="A56" s="65" t="s">
        <v>95</v>
      </c>
      <c r="B56" s="66" t="s">
        <v>96</v>
      </c>
      <c r="C56" s="70" t="s">
        <v>97</v>
      </c>
      <c r="D56" s="71">
        <v>150</v>
      </c>
      <c r="E56" s="10"/>
      <c r="F56" s="11">
        <f t="shared" si="1"/>
        <v>0</v>
      </c>
    </row>
    <row r="57" spans="1:6" s="6" customFormat="1" ht="15.75" thickBot="1" x14ac:dyDescent="0.3">
      <c r="A57" s="65" t="s">
        <v>95</v>
      </c>
      <c r="B57" s="66" t="s">
        <v>96</v>
      </c>
      <c r="C57" s="70" t="s">
        <v>98</v>
      </c>
      <c r="D57" s="71">
        <v>120</v>
      </c>
      <c r="E57" s="10"/>
      <c r="F57" s="11">
        <f t="shared" si="1"/>
        <v>0</v>
      </c>
    </row>
    <row r="58" spans="1:6" s="6" customFormat="1" ht="15.75" thickBot="1" x14ac:dyDescent="0.3">
      <c r="A58" s="65" t="s">
        <v>95</v>
      </c>
      <c r="B58" s="66" t="s">
        <v>96</v>
      </c>
      <c r="C58" s="70" t="s">
        <v>99</v>
      </c>
      <c r="D58" s="75">
        <v>75</v>
      </c>
      <c r="E58" s="10"/>
      <c r="F58" s="11">
        <f t="shared" si="1"/>
        <v>0</v>
      </c>
    </row>
    <row r="59" spans="1:6" s="6" customFormat="1" ht="15.75" thickBot="1" x14ac:dyDescent="0.3">
      <c r="A59" s="65" t="s">
        <v>95</v>
      </c>
      <c r="B59" s="66" t="s">
        <v>100</v>
      </c>
      <c r="C59" s="70" t="s">
        <v>101</v>
      </c>
      <c r="D59" s="75">
        <v>250</v>
      </c>
      <c r="E59" s="10"/>
      <c r="F59" s="11">
        <f t="shared" si="1"/>
        <v>0</v>
      </c>
    </row>
    <row r="60" spans="1:6" s="6" customFormat="1" ht="15.75" thickBot="1" x14ac:dyDescent="0.3">
      <c r="A60" s="65" t="s">
        <v>95</v>
      </c>
      <c r="B60" s="66" t="s">
        <v>100</v>
      </c>
      <c r="C60" s="70" t="s">
        <v>102</v>
      </c>
      <c r="D60" s="75">
        <v>250</v>
      </c>
      <c r="E60" s="10"/>
      <c r="F60" s="11">
        <f t="shared" si="1"/>
        <v>0</v>
      </c>
    </row>
    <row r="61" spans="1:6" s="6" customFormat="1" ht="15.75" thickBot="1" x14ac:dyDescent="0.3">
      <c r="A61" s="65" t="s">
        <v>95</v>
      </c>
      <c r="B61" s="66" t="s">
        <v>100</v>
      </c>
      <c r="C61" s="70" t="s">
        <v>103</v>
      </c>
      <c r="D61" s="75">
        <v>250</v>
      </c>
      <c r="E61" s="10"/>
      <c r="F61" s="11">
        <f t="shared" si="1"/>
        <v>0</v>
      </c>
    </row>
    <row r="62" spans="1:6" s="6" customFormat="1" ht="15.75" thickBot="1" x14ac:dyDescent="0.3">
      <c r="A62" s="65" t="s">
        <v>104</v>
      </c>
      <c r="B62" s="66" t="s">
        <v>105</v>
      </c>
      <c r="C62" s="70" t="s">
        <v>106</v>
      </c>
      <c r="D62" s="75">
        <v>350</v>
      </c>
      <c r="E62" s="10"/>
      <c r="F62" s="11">
        <f t="shared" si="1"/>
        <v>0</v>
      </c>
    </row>
    <row r="63" spans="1:6" s="6" customFormat="1" ht="15.75" thickBot="1" x14ac:dyDescent="0.3">
      <c r="A63" s="65" t="s">
        <v>104</v>
      </c>
      <c r="B63" s="66" t="s">
        <v>107</v>
      </c>
      <c r="C63" s="70" t="s">
        <v>108</v>
      </c>
      <c r="D63" s="75">
        <v>350</v>
      </c>
      <c r="E63" s="10"/>
      <c r="F63" s="11">
        <f t="shared" si="1"/>
        <v>0</v>
      </c>
    </row>
    <row r="64" spans="1:6" s="6" customFormat="1" ht="15.75" thickBot="1" x14ac:dyDescent="0.3">
      <c r="A64" s="65" t="s">
        <v>104</v>
      </c>
      <c r="B64" s="66" t="s">
        <v>109</v>
      </c>
      <c r="C64" s="70" t="s">
        <v>110</v>
      </c>
      <c r="D64" s="75">
        <v>2000</v>
      </c>
      <c r="E64" s="10"/>
      <c r="F64" s="11">
        <f t="shared" si="1"/>
        <v>0</v>
      </c>
    </row>
    <row r="65" spans="1:6" s="6" customFormat="1" ht="15.75" thickBot="1" x14ac:dyDescent="0.3">
      <c r="A65" s="65" t="s">
        <v>104</v>
      </c>
      <c r="B65" s="66" t="s">
        <v>111</v>
      </c>
      <c r="C65" s="70" t="s">
        <v>112</v>
      </c>
      <c r="D65" s="75">
        <v>15000</v>
      </c>
      <c r="E65" s="10"/>
      <c r="F65" s="11">
        <f t="shared" si="1"/>
        <v>0</v>
      </c>
    </row>
    <row r="66" spans="1:6" s="6" customFormat="1" ht="15.75" thickBot="1" x14ac:dyDescent="0.3">
      <c r="A66" s="65" t="s">
        <v>104</v>
      </c>
      <c r="B66" s="66" t="s">
        <v>113</v>
      </c>
      <c r="C66" s="70" t="s">
        <v>114</v>
      </c>
      <c r="D66" s="75">
        <v>175</v>
      </c>
      <c r="E66" s="10"/>
      <c r="F66" s="11">
        <f t="shared" si="1"/>
        <v>0</v>
      </c>
    </row>
    <row r="67" spans="1:6" s="6" customFormat="1" ht="15.75" thickBot="1" x14ac:dyDescent="0.3">
      <c r="A67" s="65" t="s">
        <v>104</v>
      </c>
      <c r="B67" s="66" t="s">
        <v>115</v>
      </c>
      <c r="C67" s="70" t="s">
        <v>116</v>
      </c>
      <c r="D67" s="75">
        <v>60</v>
      </c>
      <c r="E67" s="10"/>
      <c r="F67" s="11">
        <f t="shared" si="1"/>
        <v>0</v>
      </c>
    </row>
    <row r="68" spans="1:6" s="6" customFormat="1" ht="15.75" thickBot="1" x14ac:dyDescent="0.3">
      <c r="A68" s="65" t="s">
        <v>104</v>
      </c>
      <c r="B68" s="66" t="s">
        <v>117</v>
      </c>
      <c r="C68" s="70" t="s">
        <v>118</v>
      </c>
      <c r="D68" s="75">
        <v>60</v>
      </c>
      <c r="E68" s="10"/>
      <c r="F68" s="11">
        <f t="shared" si="1"/>
        <v>0</v>
      </c>
    </row>
    <row r="69" spans="1:6" s="6" customFormat="1" ht="15.75" thickBot="1" x14ac:dyDescent="0.3">
      <c r="A69" s="65" t="s">
        <v>119</v>
      </c>
      <c r="B69" s="66" t="s">
        <v>120</v>
      </c>
      <c r="C69" s="70" t="s">
        <v>121</v>
      </c>
      <c r="D69" s="75">
        <v>400</v>
      </c>
      <c r="E69" s="10"/>
      <c r="F69" s="11">
        <f t="shared" si="1"/>
        <v>0</v>
      </c>
    </row>
    <row r="70" spans="1:6" s="6" customFormat="1" ht="15.75" thickBot="1" x14ac:dyDescent="0.3">
      <c r="A70" s="65" t="s">
        <v>119</v>
      </c>
      <c r="B70" s="66" t="s">
        <v>122</v>
      </c>
      <c r="C70" s="70" t="s">
        <v>121</v>
      </c>
      <c r="D70" s="75">
        <v>250</v>
      </c>
      <c r="E70" s="10"/>
      <c r="F70" s="11">
        <f t="shared" si="1"/>
        <v>0</v>
      </c>
    </row>
    <row r="71" spans="1:6" s="6" customFormat="1" ht="15.75" thickBot="1" x14ac:dyDescent="0.3">
      <c r="A71" s="65" t="s">
        <v>119</v>
      </c>
      <c r="B71" s="66" t="s">
        <v>123</v>
      </c>
      <c r="C71" s="70" t="s">
        <v>124</v>
      </c>
      <c r="D71" s="75">
        <v>100</v>
      </c>
      <c r="E71" s="10"/>
      <c r="F71" s="11">
        <f t="shared" si="1"/>
        <v>0</v>
      </c>
    </row>
    <row r="72" spans="1:6" s="6" customFormat="1" ht="15.75" thickBot="1" x14ac:dyDescent="0.3">
      <c r="A72" s="65" t="s">
        <v>119</v>
      </c>
      <c r="B72" s="66" t="s">
        <v>125</v>
      </c>
      <c r="C72" s="70" t="s">
        <v>126</v>
      </c>
      <c r="D72" s="75">
        <v>350</v>
      </c>
      <c r="E72" s="10"/>
      <c r="F72" s="11">
        <f t="shared" si="1"/>
        <v>0</v>
      </c>
    </row>
    <row r="73" spans="1:6" s="6" customFormat="1" ht="15.75" thickBot="1" x14ac:dyDescent="0.3">
      <c r="A73" s="65" t="s">
        <v>119</v>
      </c>
      <c r="B73" s="66" t="s">
        <v>127</v>
      </c>
      <c r="C73" s="70" t="s">
        <v>128</v>
      </c>
      <c r="D73" s="76">
        <v>125</v>
      </c>
      <c r="E73" s="10"/>
      <c r="F73" s="11">
        <f t="shared" si="1"/>
        <v>0</v>
      </c>
    </row>
    <row r="74" spans="1:6" s="6" customFormat="1" ht="15.75" thickBot="1" x14ac:dyDescent="0.3">
      <c r="A74" s="65" t="s">
        <v>119</v>
      </c>
      <c r="B74" s="66" t="s">
        <v>129</v>
      </c>
      <c r="C74" s="69" t="s">
        <v>216</v>
      </c>
      <c r="D74" s="76">
        <v>150</v>
      </c>
      <c r="E74" s="10"/>
      <c r="F74" s="11">
        <f t="shared" si="1"/>
        <v>0</v>
      </c>
    </row>
    <row r="75" spans="1:6" s="6" customFormat="1" ht="15.75" thickBot="1" x14ac:dyDescent="0.3">
      <c r="A75" s="65" t="s">
        <v>130</v>
      </c>
      <c r="B75" s="66">
        <v>15.603199999999999</v>
      </c>
      <c r="C75" s="67" t="s">
        <v>131</v>
      </c>
      <c r="D75" s="77">
        <v>50</v>
      </c>
      <c r="E75" s="10"/>
      <c r="F75" s="11">
        <f t="shared" si="1"/>
        <v>0</v>
      </c>
    </row>
    <row r="76" spans="1:6" s="6" customFormat="1" ht="15.75" thickBot="1" x14ac:dyDescent="0.3">
      <c r="A76" s="65" t="s">
        <v>130</v>
      </c>
      <c r="B76" s="66">
        <v>8.3408999999999995</v>
      </c>
      <c r="C76" s="70" t="s">
        <v>132</v>
      </c>
      <c r="D76" s="75">
        <v>50</v>
      </c>
      <c r="E76" s="10"/>
      <c r="F76" s="11">
        <f t="shared" si="1"/>
        <v>0</v>
      </c>
    </row>
    <row r="77" spans="1:6" s="6" customFormat="1" ht="15.75" thickBot="1" x14ac:dyDescent="0.3">
      <c r="A77" s="65" t="s">
        <v>130</v>
      </c>
      <c r="B77" s="66">
        <v>4.2174399999999999</v>
      </c>
      <c r="C77" s="70" t="s">
        <v>133</v>
      </c>
      <c r="D77" s="75">
        <v>50</v>
      </c>
      <c r="E77" s="10"/>
      <c r="F77" s="11">
        <f t="shared" si="1"/>
        <v>0</v>
      </c>
    </row>
    <row r="78" spans="1:6" s="6" customFormat="1" ht="15.75" thickBot="1" x14ac:dyDescent="0.3">
      <c r="A78" s="65" t="s">
        <v>130</v>
      </c>
      <c r="B78" s="72">
        <v>8.3115000000000006</v>
      </c>
      <c r="C78" s="70" t="s">
        <v>134</v>
      </c>
      <c r="D78" s="75">
        <v>750</v>
      </c>
      <c r="E78" s="10"/>
      <c r="F78" s="11">
        <f t="shared" ref="F78:F124" si="2">E78*D78</f>
        <v>0</v>
      </c>
    </row>
    <row r="79" spans="1:6" s="6" customFormat="1" ht="15.75" thickBot="1" x14ac:dyDescent="0.3">
      <c r="A79" s="65" t="s">
        <v>130</v>
      </c>
      <c r="B79" s="72">
        <v>8.3434000000000008</v>
      </c>
      <c r="C79" s="66" t="s">
        <v>135</v>
      </c>
      <c r="D79" s="75">
        <v>750</v>
      </c>
      <c r="E79" s="10"/>
      <c r="F79" s="11">
        <f t="shared" si="2"/>
        <v>0</v>
      </c>
    </row>
    <row r="80" spans="1:6" s="6" customFormat="1" ht="15.75" thickBot="1" x14ac:dyDescent="0.3">
      <c r="A80" s="65" t="s">
        <v>130</v>
      </c>
      <c r="B80" s="66">
        <v>8.3434500000000007</v>
      </c>
      <c r="C80" s="66" t="s">
        <v>136</v>
      </c>
      <c r="D80" s="75">
        <v>750</v>
      </c>
      <c r="E80" s="10"/>
      <c r="F80" s="11">
        <f t="shared" si="2"/>
        <v>0</v>
      </c>
    </row>
    <row r="81" spans="1:6" s="6" customFormat="1" ht="15.75" thickBot="1" x14ac:dyDescent="0.3">
      <c r="A81" s="65" t="s">
        <v>130</v>
      </c>
      <c r="B81" s="78" t="s">
        <v>137</v>
      </c>
      <c r="C81" s="66" t="s">
        <v>138</v>
      </c>
      <c r="D81" s="75">
        <v>100</v>
      </c>
      <c r="E81" s="10"/>
      <c r="F81" s="11">
        <f t="shared" si="2"/>
        <v>0</v>
      </c>
    </row>
    <row r="82" spans="1:6" s="6" customFormat="1" ht="15.75" thickBot="1" x14ac:dyDescent="0.3">
      <c r="A82" s="65" t="s">
        <v>130</v>
      </c>
      <c r="B82" s="72">
        <v>8.3107500000000005</v>
      </c>
      <c r="C82" s="70" t="s">
        <v>139</v>
      </c>
      <c r="D82" s="75">
        <v>300</v>
      </c>
      <c r="E82" s="10"/>
      <c r="F82" s="11">
        <f t="shared" si="2"/>
        <v>0</v>
      </c>
    </row>
    <row r="83" spans="1:6" s="6" customFormat="1" ht="15.75" thickBot="1" x14ac:dyDescent="0.3">
      <c r="A83" s="65" t="s">
        <v>130</v>
      </c>
      <c r="B83" s="66">
        <v>5.35466</v>
      </c>
      <c r="C83" s="70" t="s">
        <v>140</v>
      </c>
      <c r="D83" s="75">
        <v>50</v>
      </c>
      <c r="E83" s="10"/>
      <c r="F83" s="11">
        <f t="shared" si="2"/>
        <v>0</v>
      </c>
    </row>
    <row r="84" spans="1:6" s="6" customFormat="1" ht="15.75" thickBot="1" x14ac:dyDescent="0.3">
      <c r="A84" s="65" t="s">
        <v>130</v>
      </c>
      <c r="B84" s="66">
        <v>5.3546500000000004</v>
      </c>
      <c r="C84" s="70" t="s">
        <v>141</v>
      </c>
      <c r="D84" s="75">
        <v>100</v>
      </c>
      <c r="E84" s="10"/>
      <c r="F84" s="11">
        <f t="shared" si="2"/>
        <v>0</v>
      </c>
    </row>
    <row r="85" spans="1:6" s="6" customFormat="1" ht="15.75" thickBot="1" x14ac:dyDescent="0.3">
      <c r="A85" s="65" t="s">
        <v>130</v>
      </c>
      <c r="B85" s="72">
        <v>5.0374499999999998</v>
      </c>
      <c r="C85" s="70" t="s">
        <v>142</v>
      </c>
      <c r="D85" s="75">
        <v>300</v>
      </c>
      <c r="E85" s="10"/>
      <c r="F85" s="11">
        <f t="shared" si="2"/>
        <v>0</v>
      </c>
    </row>
    <row r="86" spans="1:6" s="6" customFormat="1" ht="15.75" thickBot="1" x14ac:dyDescent="0.3">
      <c r="A86" s="65" t="s">
        <v>130</v>
      </c>
      <c r="B86" s="72">
        <v>5.0473999999999997</v>
      </c>
      <c r="C86" s="70" t="s">
        <v>143</v>
      </c>
      <c r="D86" s="75">
        <v>300</v>
      </c>
      <c r="E86" s="10"/>
      <c r="F86" s="11">
        <f t="shared" si="2"/>
        <v>0</v>
      </c>
    </row>
    <row r="87" spans="1:6" s="6" customFormat="1" ht="15.75" thickBot="1" x14ac:dyDescent="0.3">
      <c r="A87" s="65" t="s">
        <v>130</v>
      </c>
      <c r="B87" s="72">
        <v>5.0486399999999998</v>
      </c>
      <c r="C87" s="70" t="s">
        <v>144</v>
      </c>
      <c r="D87" s="75">
        <v>300</v>
      </c>
      <c r="E87" s="10"/>
      <c r="F87" s="11">
        <f t="shared" si="2"/>
        <v>0</v>
      </c>
    </row>
    <row r="88" spans="1:6" s="6" customFormat="1" ht="15.75" thickBot="1" x14ac:dyDescent="0.3">
      <c r="A88" s="65" t="s">
        <v>130</v>
      </c>
      <c r="B88" s="72">
        <v>5.0374600000000003</v>
      </c>
      <c r="C88" s="70" t="s">
        <v>145</v>
      </c>
      <c r="D88" s="75">
        <v>300</v>
      </c>
      <c r="E88" s="10"/>
      <c r="F88" s="11">
        <f t="shared" si="2"/>
        <v>0</v>
      </c>
    </row>
    <row r="89" spans="1:6" s="6" customFormat="1" ht="15.75" thickBot="1" x14ac:dyDescent="0.3">
      <c r="A89" s="65" t="s">
        <v>130</v>
      </c>
      <c r="B89" s="72">
        <v>2.7199999999999998E-2</v>
      </c>
      <c r="C89" s="79" t="s">
        <v>146</v>
      </c>
      <c r="D89" s="75">
        <v>300</v>
      </c>
      <c r="E89" s="10"/>
      <c r="F89" s="11">
        <f t="shared" si="2"/>
        <v>0</v>
      </c>
    </row>
    <row r="90" spans="1:6" s="6" customFormat="1" ht="15.75" thickBot="1" x14ac:dyDescent="0.3">
      <c r="A90" s="65" t="s">
        <v>130</v>
      </c>
      <c r="B90" s="72">
        <v>5.0373900000000003</v>
      </c>
      <c r="C90" s="70" t="s">
        <v>147</v>
      </c>
      <c r="D90" s="75">
        <v>25</v>
      </c>
      <c r="E90" s="10"/>
      <c r="F90" s="11">
        <f t="shared" si="2"/>
        <v>0</v>
      </c>
    </row>
    <row r="91" spans="1:6" s="6" customFormat="1" ht="15.75" thickBot="1" x14ac:dyDescent="0.3">
      <c r="A91" s="65" t="s">
        <v>130</v>
      </c>
      <c r="B91" s="72">
        <v>5.04732</v>
      </c>
      <c r="C91" s="70" t="s">
        <v>148</v>
      </c>
      <c r="D91" s="75">
        <v>100</v>
      </c>
      <c r="E91" s="10"/>
      <c r="F91" s="11">
        <f t="shared" si="2"/>
        <v>0</v>
      </c>
    </row>
    <row r="92" spans="1:6" s="6" customFormat="1" ht="15.75" thickBot="1" x14ac:dyDescent="0.3">
      <c r="A92" s="65" t="s">
        <v>130</v>
      </c>
      <c r="B92" s="72">
        <v>5.0486899999999997</v>
      </c>
      <c r="C92" s="70" t="s">
        <v>149</v>
      </c>
      <c r="D92" s="75">
        <v>100</v>
      </c>
      <c r="E92" s="10"/>
      <c r="F92" s="11">
        <f t="shared" si="2"/>
        <v>0</v>
      </c>
    </row>
    <row r="93" spans="1:6" s="6" customFormat="1" ht="15.75" thickBot="1" x14ac:dyDescent="0.3">
      <c r="A93" s="65" t="s">
        <v>130</v>
      </c>
      <c r="B93" s="72">
        <v>5.0487000000000002</v>
      </c>
      <c r="C93" s="70" t="s">
        <v>150</v>
      </c>
      <c r="D93" s="75">
        <v>100</v>
      </c>
      <c r="E93" s="10"/>
      <c r="F93" s="11">
        <f t="shared" si="2"/>
        <v>0</v>
      </c>
    </row>
    <row r="94" spans="1:6" s="6" customFormat="1" ht="15.75" thickBot="1" x14ac:dyDescent="0.3">
      <c r="A94" s="65" t="s">
        <v>130</v>
      </c>
      <c r="B94" s="72">
        <v>5.1837400000000002</v>
      </c>
      <c r="C94" s="70" t="s">
        <v>151</v>
      </c>
      <c r="D94" s="75">
        <v>100</v>
      </c>
      <c r="E94" s="10"/>
      <c r="F94" s="11">
        <f t="shared" si="2"/>
        <v>0</v>
      </c>
    </row>
    <row r="95" spans="1:6" s="6" customFormat="1" ht="15.75" thickBot="1" x14ac:dyDescent="0.3">
      <c r="A95" s="65" t="s">
        <v>130</v>
      </c>
      <c r="B95" s="72">
        <v>5.0473499999999998</v>
      </c>
      <c r="C95" s="70" t="s">
        <v>152</v>
      </c>
      <c r="D95" s="75">
        <v>100</v>
      </c>
      <c r="E95" s="10"/>
      <c r="F95" s="11">
        <f t="shared" si="2"/>
        <v>0</v>
      </c>
    </row>
    <row r="96" spans="1:6" s="6" customFormat="1" ht="15.75" thickBot="1" x14ac:dyDescent="0.3">
      <c r="A96" s="65" t="s">
        <v>130</v>
      </c>
      <c r="B96" s="72">
        <v>5.0372700000000004</v>
      </c>
      <c r="C96" s="70" t="s">
        <v>153</v>
      </c>
      <c r="D96" s="75">
        <v>50</v>
      </c>
      <c r="E96" s="10"/>
      <c r="F96" s="11">
        <f t="shared" si="2"/>
        <v>0</v>
      </c>
    </row>
    <row r="97" spans="1:6" s="6" customFormat="1" ht="15.75" thickBot="1" x14ac:dyDescent="0.3">
      <c r="A97" s="65" t="s">
        <v>130</v>
      </c>
      <c r="B97" s="72">
        <v>5.0793100000000004</v>
      </c>
      <c r="C97" s="70" t="s">
        <v>154</v>
      </c>
      <c r="D97" s="75">
        <v>50</v>
      </c>
      <c r="E97" s="10"/>
      <c r="F97" s="11">
        <f t="shared" si="2"/>
        <v>0</v>
      </c>
    </row>
    <row r="98" spans="1:6" s="6" customFormat="1" ht="20.25" customHeight="1" thickBot="1" x14ac:dyDescent="0.3">
      <c r="A98" s="65" t="s">
        <v>155</v>
      </c>
      <c r="B98" s="66" t="s">
        <v>156</v>
      </c>
      <c r="C98" s="70" t="s">
        <v>157</v>
      </c>
      <c r="D98" s="75">
        <v>50</v>
      </c>
      <c r="E98" s="10"/>
      <c r="F98" s="11">
        <f t="shared" si="2"/>
        <v>0</v>
      </c>
    </row>
    <row r="99" spans="1:6" s="6" customFormat="1" ht="16.5" customHeight="1" thickBot="1" x14ac:dyDescent="0.3">
      <c r="A99" s="65" t="s">
        <v>155</v>
      </c>
      <c r="B99" s="66" t="s">
        <v>158</v>
      </c>
      <c r="C99" s="70" t="s">
        <v>159</v>
      </c>
      <c r="D99" s="75">
        <v>100</v>
      </c>
      <c r="E99" s="10"/>
      <c r="F99" s="11">
        <f t="shared" si="2"/>
        <v>0</v>
      </c>
    </row>
    <row r="100" spans="1:6" s="6" customFormat="1" ht="15.75" customHeight="1" thickBot="1" x14ac:dyDescent="0.3">
      <c r="A100" s="65" t="s">
        <v>155</v>
      </c>
      <c r="B100" s="66" t="s">
        <v>160</v>
      </c>
      <c r="C100" s="70" t="s">
        <v>161</v>
      </c>
      <c r="D100" s="75">
        <v>250</v>
      </c>
      <c r="E100" s="10"/>
      <c r="F100" s="11">
        <f t="shared" si="2"/>
        <v>0</v>
      </c>
    </row>
    <row r="101" spans="1:6" s="6" customFormat="1" ht="15.75" customHeight="1" thickBot="1" x14ac:dyDescent="0.3">
      <c r="A101" s="65" t="s">
        <v>155</v>
      </c>
      <c r="B101" s="66" t="s">
        <v>162</v>
      </c>
      <c r="C101" s="70" t="s">
        <v>163</v>
      </c>
      <c r="D101" s="75">
        <v>250</v>
      </c>
      <c r="E101" s="10"/>
      <c r="F101" s="11">
        <f t="shared" si="2"/>
        <v>0</v>
      </c>
    </row>
    <row r="102" spans="1:6" s="6" customFormat="1" ht="15" customHeight="1" thickBot="1" x14ac:dyDescent="0.3">
      <c r="A102" s="65" t="s">
        <v>164</v>
      </c>
      <c r="B102" s="80" t="s">
        <v>165</v>
      </c>
      <c r="C102" s="70" t="s">
        <v>166</v>
      </c>
      <c r="D102" s="76">
        <v>200</v>
      </c>
      <c r="E102" s="10"/>
      <c r="F102" s="11">
        <f t="shared" si="2"/>
        <v>0</v>
      </c>
    </row>
    <row r="103" spans="1:6" s="6" customFormat="1" ht="12.75" customHeight="1" thickBot="1" x14ac:dyDescent="0.3">
      <c r="A103" s="65" t="s">
        <v>164</v>
      </c>
      <c r="B103" s="66" t="s">
        <v>167</v>
      </c>
      <c r="C103" s="70" t="s">
        <v>168</v>
      </c>
      <c r="D103" s="76">
        <v>200</v>
      </c>
      <c r="E103" s="10"/>
      <c r="F103" s="11">
        <f t="shared" si="2"/>
        <v>0</v>
      </c>
    </row>
    <row r="104" spans="1:6" s="6" customFormat="1" ht="17.25" customHeight="1" thickBot="1" x14ac:dyDescent="0.3">
      <c r="A104" s="65" t="s">
        <v>169</v>
      </c>
      <c r="B104" s="80" t="s">
        <v>170</v>
      </c>
      <c r="C104" s="70" t="s">
        <v>171</v>
      </c>
      <c r="D104" s="75">
        <v>100</v>
      </c>
      <c r="E104" s="10"/>
      <c r="F104" s="11">
        <f t="shared" si="2"/>
        <v>0</v>
      </c>
    </row>
    <row r="105" spans="1:6" s="6" customFormat="1" ht="15" customHeight="1" thickBot="1" x14ac:dyDescent="0.3">
      <c r="A105" s="65" t="s">
        <v>169</v>
      </c>
      <c r="B105" s="81" t="s">
        <v>172</v>
      </c>
      <c r="C105" s="70" t="s">
        <v>173</v>
      </c>
      <c r="D105" s="75">
        <v>100</v>
      </c>
      <c r="E105" s="10"/>
      <c r="F105" s="11">
        <f t="shared" si="2"/>
        <v>0</v>
      </c>
    </row>
    <row r="106" spans="1:6" s="6" customFormat="1" ht="14.25" customHeight="1" thickBot="1" x14ac:dyDescent="0.3">
      <c r="A106" s="65" t="s">
        <v>169</v>
      </c>
      <c r="B106" s="80" t="s">
        <v>174</v>
      </c>
      <c r="C106" s="70" t="s">
        <v>175</v>
      </c>
      <c r="D106" s="75">
        <v>100</v>
      </c>
      <c r="E106" s="10"/>
      <c r="F106" s="11">
        <f t="shared" si="2"/>
        <v>0</v>
      </c>
    </row>
    <row r="107" spans="1:6" s="6" customFormat="1" ht="18" customHeight="1" thickBot="1" x14ac:dyDescent="0.3">
      <c r="A107" s="65" t="s">
        <v>169</v>
      </c>
      <c r="B107" s="80" t="s">
        <v>176</v>
      </c>
      <c r="C107" s="70" t="s">
        <v>177</v>
      </c>
      <c r="D107" s="75">
        <v>50</v>
      </c>
      <c r="E107" s="10"/>
      <c r="F107" s="11">
        <f t="shared" si="2"/>
        <v>0</v>
      </c>
    </row>
    <row r="108" spans="1:6" s="6" customFormat="1" ht="14.25" customHeight="1" thickBot="1" x14ac:dyDescent="0.3">
      <c r="A108" s="65" t="s">
        <v>169</v>
      </c>
      <c r="B108" s="80" t="s">
        <v>178</v>
      </c>
      <c r="C108" s="70" t="s">
        <v>179</v>
      </c>
      <c r="D108" s="75">
        <v>100</v>
      </c>
      <c r="E108" s="10"/>
      <c r="F108" s="11">
        <f t="shared" si="2"/>
        <v>0</v>
      </c>
    </row>
    <row r="109" spans="1:6" s="6" customFormat="1" ht="14.25" customHeight="1" thickBot="1" x14ac:dyDescent="0.3">
      <c r="A109" s="65" t="s">
        <v>169</v>
      </c>
      <c r="B109" s="80" t="s">
        <v>180</v>
      </c>
      <c r="C109" s="70" t="s">
        <v>181</v>
      </c>
      <c r="D109" s="75">
        <v>100</v>
      </c>
      <c r="E109" s="10"/>
      <c r="F109" s="11">
        <f t="shared" si="2"/>
        <v>0</v>
      </c>
    </row>
    <row r="110" spans="1:6" s="6" customFormat="1" ht="14.25" customHeight="1" thickBot="1" x14ac:dyDescent="0.3">
      <c r="A110" s="65" t="s">
        <v>169</v>
      </c>
      <c r="B110" s="80">
        <v>25160</v>
      </c>
      <c r="C110" s="70" t="s">
        <v>182</v>
      </c>
      <c r="D110" s="75">
        <v>100</v>
      </c>
      <c r="E110" s="10"/>
      <c r="F110" s="11">
        <f t="shared" si="2"/>
        <v>0</v>
      </c>
    </row>
    <row r="111" spans="1:6" s="6" customFormat="1" ht="29.25" customHeight="1" thickBot="1" x14ac:dyDescent="0.3">
      <c r="A111" s="65" t="s">
        <v>183</v>
      </c>
      <c r="B111" s="66" t="s">
        <v>184</v>
      </c>
      <c r="C111" s="70" t="s">
        <v>185</v>
      </c>
      <c r="D111" s="75">
        <v>35</v>
      </c>
      <c r="E111" s="10"/>
      <c r="F111" s="11">
        <f t="shared" si="2"/>
        <v>0</v>
      </c>
    </row>
    <row r="112" spans="1:6" s="6" customFormat="1" ht="36.75" customHeight="1" thickBot="1" x14ac:dyDescent="0.3">
      <c r="A112" s="65" t="s">
        <v>183</v>
      </c>
      <c r="B112" s="66" t="s">
        <v>186</v>
      </c>
      <c r="C112" s="70" t="s">
        <v>187</v>
      </c>
      <c r="D112" s="75">
        <v>35</v>
      </c>
      <c r="E112" s="10"/>
      <c r="F112" s="11">
        <f t="shared" si="2"/>
        <v>0</v>
      </c>
    </row>
    <row r="113" spans="1:6" s="6" customFormat="1" ht="39" thickBot="1" x14ac:dyDescent="0.3">
      <c r="A113" s="65" t="s">
        <v>183</v>
      </c>
      <c r="B113" s="66" t="s">
        <v>188</v>
      </c>
      <c r="C113" s="70" t="s">
        <v>189</v>
      </c>
      <c r="D113" s="75">
        <v>35</v>
      </c>
      <c r="E113" s="10"/>
      <c r="F113" s="11">
        <f t="shared" si="2"/>
        <v>0</v>
      </c>
    </row>
    <row r="114" spans="1:6" s="6" customFormat="1" ht="39" thickBot="1" x14ac:dyDescent="0.3">
      <c r="A114" s="65" t="s">
        <v>183</v>
      </c>
      <c r="B114" s="66" t="s">
        <v>190</v>
      </c>
      <c r="C114" s="70" t="s">
        <v>191</v>
      </c>
      <c r="D114" s="75">
        <v>35</v>
      </c>
      <c r="E114" s="10"/>
      <c r="F114" s="11">
        <f t="shared" si="2"/>
        <v>0</v>
      </c>
    </row>
    <row r="115" spans="1:6" s="6" customFormat="1" ht="39" thickBot="1" x14ac:dyDescent="0.3">
      <c r="A115" s="65" t="s">
        <v>183</v>
      </c>
      <c r="B115" s="66" t="s">
        <v>192</v>
      </c>
      <c r="C115" s="70" t="s">
        <v>193</v>
      </c>
      <c r="D115" s="75">
        <v>35</v>
      </c>
      <c r="E115" s="10"/>
      <c r="F115" s="11">
        <f t="shared" si="2"/>
        <v>0</v>
      </c>
    </row>
    <row r="116" spans="1:6" s="6" customFormat="1" ht="39" thickBot="1" x14ac:dyDescent="0.3">
      <c r="A116" s="65" t="s">
        <v>183</v>
      </c>
      <c r="B116" s="66" t="s">
        <v>194</v>
      </c>
      <c r="C116" s="70" t="s">
        <v>195</v>
      </c>
      <c r="D116" s="75">
        <v>50</v>
      </c>
      <c r="E116" s="10"/>
      <c r="F116" s="11">
        <f t="shared" si="2"/>
        <v>0</v>
      </c>
    </row>
    <row r="117" spans="1:6" s="6" customFormat="1" ht="39" thickBot="1" x14ac:dyDescent="0.3">
      <c r="A117" s="65" t="s">
        <v>183</v>
      </c>
      <c r="B117" s="54" t="s">
        <v>196</v>
      </c>
      <c r="C117" s="69" t="s">
        <v>191</v>
      </c>
      <c r="D117" s="75">
        <v>50</v>
      </c>
      <c r="E117" s="10"/>
      <c r="F117" s="11">
        <f t="shared" si="2"/>
        <v>0</v>
      </c>
    </row>
    <row r="118" spans="1:6" s="6" customFormat="1" ht="15.75" thickBot="1" x14ac:dyDescent="0.3">
      <c r="A118" s="65" t="s">
        <v>197</v>
      </c>
      <c r="B118" s="66" t="s">
        <v>198</v>
      </c>
      <c r="C118" s="70" t="s">
        <v>199</v>
      </c>
      <c r="D118" s="75">
        <v>50</v>
      </c>
      <c r="E118" s="10"/>
      <c r="F118" s="11">
        <f t="shared" si="2"/>
        <v>0</v>
      </c>
    </row>
    <row r="119" spans="1:6" s="6" customFormat="1" ht="15.75" thickBot="1" x14ac:dyDescent="0.3">
      <c r="A119" s="65" t="s">
        <v>197</v>
      </c>
      <c r="B119" s="66" t="s">
        <v>200</v>
      </c>
      <c r="C119" s="70" t="s">
        <v>201</v>
      </c>
      <c r="D119" s="75">
        <v>50</v>
      </c>
      <c r="E119" s="10"/>
      <c r="F119" s="11">
        <f t="shared" si="2"/>
        <v>0</v>
      </c>
    </row>
    <row r="120" spans="1:6" s="6" customFormat="1" ht="15.75" thickBot="1" x14ac:dyDescent="0.3">
      <c r="A120" s="65" t="s">
        <v>197</v>
      </c>
      <c r="B120" s="66" t="s">
        <v>202</v>
      </c>
      <c r="C120" s="70" t="s">
        <v>203</v>
      </c>
      <c r="D120" s="75">
        <v>50</v>
      </c>
      <c r="E120" s="10"/>
      <c r="F120" s="11">
        <f t="shared" si="2"/>
        <v>0</v>
      </c>
    </row>
    <row r="121" spans="1:6" s="6" customFormat="1" ht="15.75" thickBot="1" x14ac:dyDescent="0.3">
      <c r="A121" s="65" t="s">
        <v>204</v>
      </c>
      <c r="B121" s="66" t="s">
        <v>205</v>
      </c>
      <c r="C121" s="70" t="s">
        <v>206</v>
      </c>
      <c r="D121" s="76">
        <v>150</v>
      </c>
      <c r="E121" s="10"/>
      <c r="F121" s="11">
        <f t="shared" si="2"/>
        <v>0</v>
      </c>
    </row>
    <row r="122" spans="1:6" s="6" customFormat="1" ht="20.25" customHeight="1" thickBot="1" x14ac:dyDescent="0.3">
      <c r="A122" s="65" t="s">
        <v>207</v>
      </c>
      <c r="B122" s="66" t="s">
        <v>208</v>
      </c>
      <c r="C122" s="70" t="s">
        <v>209</v>
      </c>
      <c r="D122" s="75">
        <v>50</v>
      </c>
      <c r="E122" s="10"/>
      <c r="F122" s="11">
        <f t="shared" si="2"/>
        <v>0</v>
      </c>
    </row>
    <row r="123" spans="1:6" s="6" customFormat="1" ht="14.25" customHeight="1" thickBot="1" x14ac:dyDescent="0.3">
      <c r="A123" s="65" t="s">
        <v>210</v>
      </c>
      <c r="B123" s="80" t="s">
        <v>211</v>
      </c>
      <c r="C123" s="70" t="s">
        <v>212</v>
      </c>
      <c r="D123" s="75">
        <v>100</v>
      </c>
      <c r="E123" s="10"/>
      <c r="F123" s="11">
        <f t="shared" si="2"/>
        <v>0</v>
      </c>
    </row>
    <row r="124" spans="1:6" s="6" customFormat="1" ht="15.75" thickBot="1" x14ac:dyDescent="0.3">
      <c r="A124" s="65" t="s">
        <v>213</v>
      </c>
      <c r="B124" s="66" t="s">
        <v>214</v>
      </c>
      <c r="C124" s="70" t="s">
        <v>215</v>
      </c>
      <c r="D124" s="76">
        <v>30</v>
      </c>
      <c r="E124" s="10"/>
      <c r="F124" s="11">
        <f t="shared" si="2"/>
        <v>0</v>
      </c>
    </row>
    <row r="125" spans="1:6" s="6" customFormat="1" x14ac:dyDescent="0.25">
      <c r="A125" s="43" t="s">
        <v>242</v>
      </c>
      <c r="B125" s="43"/>
      <c r="C125" s="43"/>
      <c r="D125" s="43"/>
      <c r="E125" s="43"/>
      <c r="F125" s="12">
        <f>SUM(F14:F124)</f>
        <v>0</v>
      </c>
    </row>
    <row r="126" spans="1:6" s="6" customFormat="1" x14ac:dyDescent="0.25">
      <c r="A126" s="48" t="s">
        <v>243</v>
      </c>
      <c r="B126" s="82"/>
      <c r="C126" s="82"/>
      <c r="D126" s="83"/>
      <c r="E126" s="85">
        <v>0</v>
      </c>
      <c r="F126" s="12">
        <f>F125*E126</f>
        <v>0</v>
      </c>
    </row>
    <row r="127" spans="1:6" s="6" customFormat="1" x14ac:dyDescent="0.25">
      <c r="A127" s="27"/>
      <c r="B127" s="27"/>
      <c r="C127" s="28"/>
      <c r="D127" s="29"/>
      <c r="E127" s="4" t="str">
        <f>IF(E126&gt;0.25,"Value is higher than 25%","")</f>
        <v/>
      </c>
    </row>
    <row r="128" spans="1:6" s="7" customFormat="1" x14ac:dyDescent="0.25">
      <c r="A128" s="43" t="s">
        <v>235</v>
      </c>
      <c r="B128" s="43"/>
      <c r="C128" s="43"/>
      <c r="D128" s="43"/>
      <c r="E128" s="43"/>
      <c r="F128" s="12">
        <f>SUM(F11+F125+F126)</f>
        <v>0</v>
      </c>
    </row>
    <row r="129" spans="1:7" hidden="1" x14ac:dyDescent="0.25">
      <c r="A129" s="15" t="s">
        <v>3</v>
      </c>
      <c r="B129" s="15"/>
    </row>
    <row r="130" spans="1:7" s="6" customFormat="1" ht="15.75" hidden="1" customHeight="1" x14ac:dyDescent="0.25">
      <c r="A130" s="15" t="s">
        <v>3</v>
      </c>
      <c r="B130" s="15"/>
      <c r="C130" s="40" t="s">
        <v>0</v>
      </c>
      <c r="D130" s="40"/>
      <c r="E130" s="40"/>
      <c r="F130" s="14">
        <v>10000</v>
      </c>
    </row>
    <row r="131" spans="1:7" s="7" customFormat="1" hidden="1" x14ac:dyDescent="0.25">
      <c r="A131" s="15" t="s">
        <v>3</v>
      </c>
      <c r="B131" s="15"/>
      <c r="C131" s="32" t="s">
        <v>1</v>
      </c>
      <c r="D131" s="33"/>
      <c r="E131" s="34"/>
      <c r="F131" s="14">
        <v>53000</v>
      </c>
    </row>
    <row r="132" spans="1:7" hidden="1" x14ac:dyDescent="0.25">
      <c r="A132" s="15" t="s">
        <v>3</v>
      </c>
      <c r="B132" s="15"/>
      <c r="C132" s="35" t="s">
        <v>7</v>
      </c>
      <c r="D132" s="36"/>
      <c r="E132" s="84"/>
      <c r="F132" s="16">
        <f>E132*(F128+F130+F131)</f>
        <v>0</v>
      </c>
      <c r="G132" s="3"/>
    </row>
    <row r="133" spans="1:7" hidden="1" x14ac:dyDescent="0.25">
      <c r="A133" s="15"/>
      <c r="B133" s="15"/>
      <c r="C133" s="17"/>
      <c r="D133" s="17"/>
      <c r="E133" s="8" t="b">
        <f>E127=IF(E126&gt;0.25,"Value is higher than 25%","")</f>
        <v>1</v>
      </c>
      <c r="F133" s="18"/>
    </row>
    <row r="134" spans="1:7" ht="18.75" x14ac:dyDescent="0.3">
      <c r="A134" s="37" t="s">
        <v>244</v>
      </c>
      <c r="B134" s="38"/>
      <c r="C134" s="38"/>
      <c r="D134" s="38"/>
      <c r="E134" s="39"/>
      <c r="F134" s="26">
        <f>F128*5</f>
        <v>0</v>
      </c>
    </row>
    <row r="135" spans="1:7" x14ac:dyDescent="0.25">
      <c r="A135" s="19"/>
      <c r="B135" s="19"/>
    </row>
    <row r="136" spans="1:7" hidden="1" x14ac:dyDescent="0.25">
      <c r="A136" s="19"/>
      <c r="B136" s="19"/>
      <c r="D136" s="20"/>
      <c r="E136" s="21" t="s">
        <v>4</v>
      </c>
      <c r="F136" s="22">
        <f>F128</f>
        <v>0</v>
      </c>
    </row>
    <row r="137" spans="1:7" hidden="1" x14ac:dyDescent="0.25">
      <c r="D137" s="20"/>
      <c r="E137" s="21" t="s">
        <v>5</v>
      </c>
      <c r="F137" s="24">
        <v>0.04</v>
      </c>
    </row>
    <row r="138" spans="1:7" hidden="1" x14ac:dyDescent="0.25">
      <c r="D138" s="25"/>
      <c r="E138" s="21" t="s">
        <v>6</v>
      </c>
      <c r="F138" s="22">
        <f>F136*F137</f>
        <v>0</v>
      </c>
    </row>
  </sheetData>
  <protectedRanges>
    <protectedRange sqref="E2:E10" name="Range1"/>
  </protectedRanges>
  <mergeCells count="18">
    <mergeCell ref="A126:D126"/>
    <mergeCell ref="A9:A10"/>
    <mergeCell ref="A11:E11"/>
    <mergeCell ref="A12:F12"/>
    <mergeCell ref="C5:C6"/>
    <mergeCell ref="C7:C8"/>
    <mergeCell ref="C9:C10"/>
    <mergeCell ref="C131:E131"/>
    <mergeCell ref="C132:D132"/>
    <mergeCell ref="A134:E134"/>
    <mergeCell ref="C130:E130"/>
    <mergeCell ref="A1:F1"/>
    <mergeCell ref="A128:E128"/>
    <mergeCell ref="E2:F2"/>
    <mergeCell ref="A2:C2"/>
    <mergeCell ref="A125:E125"/>
    <mergeCell ref="A5:A6"/>
    <mergeCell ref="A7:A8"/>
  </mergeCells>
  <phoneticPr fontId="11" type="noConversion"/>
  <pageMargins left="0.7" right="0.7" top="0.75" bottom="0.75" header="0.3" footer="0.3"/>
  <pageSetup scale="6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d1d9e848-bd0e-4072-868a-e83ac1ddd45a">M44NYVKDFNYS-415605296-3846</_dlc_DocId>
    <_dlc_DocIdUrl xmlns="d1d9e848-bd0e-4072-868a-e83ac1ddd45a">
      <Url>http://mydrive.corp.jea.com/personal/rixlw/_layouts/15/DocIdRedir.aspx?ID=M44NYVKDFNYS-415605296-3846</Url>
      <Description>M44NYVKDFNYS-415605296-3846</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1AFD264D7788440965EDE678617EF5F" ma:contentTypeVersion="1" ma:contentTypeDescription="Create a new document." ma:contentTypeScope="" ma:versionID="533c8becf80084caccf5aefcc69fd067">
  <xsd:schema xmlns:xsd="http://www.w3.org/2001/XMLSchema" xmlns:xs="http://www.w3.org/2001/XMLSchema" xmlns:p="http://schemas.microsoft.com/office/2006/metadata/properties" xmlns:ns3="d1d9e848-bd0e-4072-868a-e83ac1ddd45a" targetNamespace="http://schemas.microsoft.com/office/2006/metadata/properties" ma:root="true" ma:fieldsID="43197eb254cf30030400958296eb6e39" ns3:_="">
    <xsd:import namespace="d1d9e848-bd0e-4072-868a-e83ac1ddd45a"/>
    <xsd:element name="properties">
      <xsd:complexType>
        <xsd:sequence>
          <xsd:element name="documentManagement">
            <xsd:complexType>
              <xsd:all>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d9e848-bd0e-4072-868a-e83ac1ddd45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D14FB7-C901-4E9D-832A-04D56EF0D778}">
  <ds:schemaRefs>
    <ds:schemaRef ds:uri="http://schemas.openxmlformats.org/package/2006/metadata/core-properties"/>
    <ds:schemaRef ds:uri="http://schemas.microsoft.com/office/infopath/2007/PartnerControls"/>
    <ds:schemaRef ds:uri="http://schemas.microsoft.com/sharepoint/v3"/>
    <ds:schemaRef ds:uri="http://schemas.microsoft.com/office/2006/metadata/properties"/>
    <ds:schemaRef ds:uri="a6a118c7-e855-4f4e-b8ad-80e33b796d81"/>
    <ds:schemaRef ds:uri="http://purl.org/dc/elements/1.1/"/>
    <ds:schemaRef ds:uri="http://purl.org/dc/terms/"/>
    <ds:schemaRef ds:uri="c0086056-5044-4a33-b29f-c75672ab2bba"/>
    <ds:schemaRef ds:uri="af23f7e8-60b8-4754-8d26-933e50c84a94"/>
    <ds:schemaRef ds:uri="http://www.w3.org/XML/1998/namespace"/>
    <ds:schemaRef ds:uri="http://schemas.microsoft.com/office/2006/documentManagement/types"/>
    <ds:schemaRef ds:uri="53dbc0f4-2d3d-44b3-9905-25b4807b1361"/>
    <ds:schemaRef ds:uri="http://schemas.microsoft.com/sharepoint/v4"/>
    <ds:schemaRef ds:uri="b3fec781-62d2-4f50-9b0f-56b6ddda0866"/>
    <ds:schemaRef ds:uri="http://purl.org/dc/dcmitype/"/>
    <ds:schemaRef ds:uri="d1d9e848-bd0e-4072-868a-e83ac1ddd45a"/>
  </ds:schemaRefs>
</ds:datastoreItem>
</file>

<file path=customXml/itemProps2.xml><?xml version="1.0" encoding="utf-8"?>
<ds:datastoreItem xmlns:ds="http://schemas.openxmlformats.org/officeDocument/2006/customXml" ds:itemID="{38AFF7E6-B818-4D15-8EF7-81B3870618BB}">
  <ds:schemaRefs>
    <ds:schemaRef ds:uri="http://schemas.microsoft.com/sharepoint/events"/>
  </ds:schemaRefs>
</ds:datastoreItem>
</file>

<file path=customXml/itemProps3.xml><?xml version="1.0" encoding="utf-8"?>
<ds:datastoreItem xmlns:ds="http://schemas.openxmlformats.org/officeDocument/2006/customXml" ds:itemID="{EE43E0FC-474A-4185-A761-8044065F08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d9e848-bd0e-4072-868a-e83ac1ddd4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2D8212A-4829-41BD-AD6B-A49F21DD6E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Workbook</vt:lpstr>
      <vt:lpstr>'Bid Workbook'!Print_Area</vt:lpstr>
    </vt:vector>
  </TitlesOfParts>
  <Company>JEA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NAME</dc:title>
  <dc:creator>David King</dc:creator>
  <cp:lastModifiedBy>Rix, Lynn W.</cp:lastModifiedBy>
  <cp:lastPrinted>2022-02-24T19:32:44Z</cp:lastPrinted>
  <dcterms:created xsi:type="dcterms:W3CDTF">2020-08-14T11:07:49Z</dcterms:created>
  <dcterms:modified xsi:type="dcterms:W3CDTF">2025-01-17T01:30:52Z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0x01010011AFD264D7788440965EDE678617EF5F</vt:lpwstr>
  </property>
  <property fmtid="{D5CDD505-2E9C-101B-9397-08002B2CF9AE}" pid="5" name="_dlc_DocIdItemGuid">
    <vt:lpwstr>49caa72b-bfd6-4475-8762-3d4c70ba21d4</vt:lpwstr>
  </property>
  <property fmtid="{D5CDD505-2E9C-101B-9397-08002B2CF9AE}" pid="6" name="IsMyDocuments">
    <vt:bool>true</vt:bool>
  </property>
</Properties>
</file>