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eagspf1p1.corp.jea.com\PROD\PR-GeneralServers_UserFolders\perejl\Desktop\Temp\"/>
    </mc:Choice>
  </mc:AlternateContent>
  <bookViews>
    <workbookView xWindow="-120" yWindow="-120" windowWidth="29040" windowHeight="15840" tabRatio="706"/>
  </bookViews>
  <sheets>
    <sheet name="Combined Bid Form" sheetId="12" r:id="rId1"/>
  </sheets>
  <definedNames>
    <definedName name="_xlnm.Print_Area" localSheetId="0">'Combined Bid Form'!$A$1:$G$137</definedName>
    <definedName name="_xlnm.Print_Titles" localSheetId="0">'Combined Bid Form'!$1:$2</definedName>
    <definedName name="REDUCER_SIZ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2" l="1"/>
  <c r="G78" i="12"/>
  <c r="G79" i="12"/>
  <c r="G80" i="12"/>
  <c r="G50" i="12"/>
  <c r="G41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H128" i="12"/>
  <c r="H60" i="12"/>
  <c r="G123" i="12" l="1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A111" i="12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G110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76" i="12"/>
  <c r="G75" i="12"/>
  <c r="G74" i="12"/>
  <c r="G73" i="12"/>
  <c r="G72" i="12"/>
  <c r="G71" i="12"/>
  <c r="G70" i="12"/>
  <c r="G69" i="12"/>
  <c r="A69" i="12"/>
  <c r="A70" i="12" s="1"/>
  <c r="A71" i="12" s="1"/>
  <c r="A72" i="12" s="1"/>
  <c r="A73" i="12" s="1"/>
  <c r="A74" i="12" s="1"/>
  <c r="A75" i="12" s="1"/>
  <c r="A76" i="12" s="1"/>
  <c r="A77" i="12" s="1"/>
  <c r="A78" i="12" s="1"/>
  <c r="A82" i="12" s="1"/>
  <c r="A83" i="12" s="1"/>
  <c r="A84" i="12" s="1"/>
  <c r="G68" i="12"/>
  <c r="G106" i="12" l="1"/>
  <c r="G124" i="12"/>
  <c r="A85" i="12"/>
  <c r="A86" i="12" s="1"/>
  <c r="A87" i="12" s="1"/>
  <c r="A88" i="12" s="1"/>
  <c r="A89" i="12" s="1"/>
  <c r="A90" i="12" s="1"/>
  <c r="A91" i="12" s="1"/>
  <c r="A92" i="12" s="1"/>
  <c r="A93" i="12" s="1"/>
  <c r="A94" i="12" s="1"/>
  <c r="A95" i="12" l="1"/>
  <c r="A96" i="12" s="1"/>
  <c r="G126" i="12"/>
  <c r="G128" i="12" s="1"/>
  <c r="G130" i="12" s="1"/>
  <c r="G55" i="12"/>
  <c r="G56" i="12" s="1"/>
  <c r="G49" i="12"/>
  <c r="G48" i="12"/>
  <c r="G47" i="12"/>
  <c r="G46" i="12"/>
  <c r="G45" i="12"/>
  <c r="G44" i="12"/>
  <c r="G43" i="12"/>
  <c r="G42" i="12"/>
  <c r="A42" i="12"/>
  <c r="A43" i="12" s="1"/>
  <c r="A44" i="12" s="1"/>
  <c r="A45" i="12" s="1"/>
  <c r="A46" i="12" s="1"/>
  <c r="A47" i="12" s="1"/>
  <c r="A48" i="12" s="1"/>
  <c r="A49" i="12" s="1"/>
  <c r="A50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G7" i="12"/>
  <c r="G37" i="12" s="1"/>
  <c r="G51" i="12" l="1"/>
  <c r="G58" i="12"/>
  <c r="G60" i="12" s="1"/>
  <c r="G62" i="12" s="1"/>
  <c r="A97" i="12"/>
  <c r="A98" i="12" s="1"/>
  <c r="A99" i="12" s="1"/>
  <c r="A100" i="12" s="1"/>
  <c r="A101" i="12" s="1"/>
  <c r="A102" i="12" s="1"/>
  <c r="A103" i="12" s="1"/>
  <c r="A104" i="12" s="1"/>
  <c r="A105" i="12" s="1"/>
  <c r="G132" i="12" l="1"/>
  <c r="G135" i="12" l="1"/>
  <c r="G137" i="12" s="1"/>
</calcChain>
</file>

<file path=xl/sharedStrings.xml><?xml version="1.0" encoding="utf-8"?>
<sst xmlns="http://schemas.openxmlformats.org/spreadsheetml/2006/main" count="342" uniqueCount="123">
  <si>
    <t>Item</t>
  </si>
  <si>
    <t>Unit</t>
  </si>
  <si>
    <t>Description</t>
  </si>
  <si>
    <t>Unit Price</t>
  </si>
  <si>
    <t>LF</t>
  </si>
  <si>
    <t>SY</t>
  </si>
  <si>
    <t>801.IX.6</t>
  </si>
  <si>
    <t>801.X.2</t>
  </si>
  <si>
    <t>801.X.5</t>
  </si>
  <si>
    <t>EA</t>
  </si>
  <si>
    <t>801.III.2.2.</t>
  </si>
  <si>
    <t>801.III.2.3.</t>
  </si>
  <si>
    <t>Sodding</t>
  </si>
  <si>
    <t>801.XIII.6.</t>
  </si>
  <si>
    <t>801.XIII.9.</t>
  </si>
  <si>
    <t>801.XIV.7.</t>
  </si>
  <si>
    <t>PART I - WATER MAIN CONSTRUCTION</t>
  </si>
  <si>
    <t xml:space="preserve">Spec No. </t>
  </si>
  <si>
    <t>Est. Qty</t>
  </si>
  <si>
    <t>Cost</t>
  </si>
  <si>
    <t>8" Pipe Bell Restraints</t>
  </si>
  <si>
    <t>6" Gate Valve</t>
  </si>
  <si>
    <t>8" Gate Valve</t>
  </si>
  <si>
    <t>Pavement  Removal</t>
  </si>
  <si>
    <t>4" Thick Concrete Sidewalk Replacement</t>
  </si>
  <si>
    <t>5" Thick Concrete Driveway</t>
  </si>
  <si>
    <t>General Conditions Percentage (10% max)</t>
  </si>
  <si>
    <t>801.VIII</t>
  </si>
  <si>
    <t>801.XIII.1</t>
  </si>
  <si>
    <t>801.XIII.2</t>
  </si>
  <si>
    <t>801.XIV.1</t>
  </si>
  <si>
    <t>801.XIV.4</t>
  </si>
  <si>
    <t>801.IX.1</t>
  </si>
  <si>
    <t>801.IX.2/S.C. 16</t>
  </si>
  <si>
    <t>801.X.1</t>
  </si>
  <si>
    <t>801.X.4</t>
  </si>
  <si>
    <t>Fire Hydrant Assembly</t>
  </si>
  <si>
    <t>Concrete Sidewalk Removal (all thicknesses)</t>
  </si>
  <si>
    <t>2" HDPE SDR-9 CTS Water Main</t>
  </si>
  <si>
    <t>Case X Pavement Repair Permanent</t>
  </si>
  <si>
    <t>Remove &amp; Replace Existing 1" Water Service - (Short)</t>
  </si>
  <si>
    <t>Remove &amp; Replace Existing 1" Water Service - (Long)</t>
  </si>
  <si>
    <t>1.5" Mill &amp; Resurface</t>
  </si>
  <si>
    <t>Driveway Removal (all types)</t>
  </si>
  <si>
    <t xml:space="preserve">PART II - PAVING &amp; DRAINAGE CONSTRUCTION </t>
  </si>
  <si>
    <t xml:space="preserve"> Part I Water Main Subtotal</t>
  </si>
  <si>
    <t>Part II Paving &amp; Drainage Subtotal</t>
  </si>
  <si>
    <t>6" Pipe Bell Restraints</t>
  </si>
  <si>
    <t>4" Gate Valve</t>
  </si>
  <si>
    <t>Remove Storm Piping (All types/sizes)</t>
  </si>
  <si>
    <t>Abandon 2" Galvanized Water Main by Plugging</t>
  </si>
  <si>
    <t>Connect to Existing 2" Water Main</t>
  </si>
  <si>
    <t>Connect to Existing 12" Water Main: 12" x 8" Tapping Sleeve &amp; Valve</t>
  </si>
  <si>
    <t>801.XII.1</t>
  </si>
  <si>
    <t>801.III.2.4</t>
  </si>
  <si>
    <t>801.XIII.6</t>
  </si>
  <si>
    <t>801.XIII.12</t>
  </si>
  <si>
    <t>Temporary Sample Tap (W-25, W-26)</t>
  </si>
  <si>
    <t>6" DI MJ 45 Degree Bend</t>
  </si>
  <si>
    <t>8" x 6" DI MJ Reducer</t>
  </si>
  <si>
    <t>8" x 8"x 6" DI MJ Tee</t>
  </si>
  <si>
    <t>8" 45 Degree DI MJ Bend</t>
  </si>
  <si>
    <t>Remove &amp; Relocate Existing 1" Water Service - (Short)</t>
  </si>
  <si>
    <t>4" DI MJ Cap, Tapped 2"</t>
  </si>
  <si>
    <t>Connect to Existing 6" Water Main: 6" x 6" Tapping Sleeve &amp; Valve</t>
  </si>
  <si>
    <t>6" DI MJ 90 Degree Bend</t>
  </si>
  <si>
    <t>8" x 8"x 4" DI MJ Tee</t>
  </si>
  <si>
    <t>48" RCP</t>
  </si>
  <si>
    <t>801.XIII.8</t>
  </si>
  <si>
    <t>Furnish &amp; Install New 1" Water Service - (Long)</t>
  </si>
  <si>
    <t>Furnish &amp; Install New 1" Water Service - (Short)</t>
  </si>
  <si>
    <t>NA</t>
  </si>
  <si>
    <t>Testing Allowance</t>
  </si>
  <si>
    <t>SWA Allowance</t>
  </si>
  <si>
    <t xml:space="preserve">PART III - FORCE MAIN CONSTRUCTION </t>
  </si>
  <si>
    <t>Part III Force Main Subtotal</t>
  </si>
  <si>
    <t>6" Force Main Grout Fill</t>
  </si>
  <si>
    <t>Remove &amp; Relocate Existing 1" Water Service - (Long)</t>
  </si>
  <si>
    <t>LS</t>
  </si>
  <si>
    <t xml:space="preserve">Package C </t>
  </si>
  <si>
    <t>Package C Bid Total</t>
  </si>
  <si>
    <t>2" Plug</t>
  </si>
  <si>
    <t>2" DI MJ Cap, Tapped 2"</t>
  </si>
  <si>
    <t>4" DI MJ 45 Degree Bend</t>
  </si>
  <si>
    <t>4" Gate Valve with C.I. Valve Box</t>
  </si>
  <si>
    <t>4" Pipe Bell Restraints</t>
  </si>
  <si>
    <t>6" x 4" DI MJ Reducer</t>
  </si>
  <si>
    <t xml:space="preserve">6" Gate Valve w/C.I. Valve Box </t>
  </si>
  <si>
    <t>6" DI MJ Tee</t>
  </si>
  <si>
    <t>6" DI MJ 11.25 Degree Bend</t>
  </si>
  <si>
    <t>6" DI MJ 22.5 Degree Bend</t>
  </si>
  <si>
    <t>8" x 8"x 8" DI MJ Tee</t>
  </si>
  <si>
    <t>8" 11.25 Degree DI MJ Bend</t>
  </si>
  <si>
    <t>801.IV.4</t>
  </si>
  <si>
    <t>AASHTO Class A-3 Soil</t>
  </si>
  <si>
    <t>CY</t>
  </si>
  <si>
    <t>N/A</t>
  </si>
  <si>
    <t>-</t>
  </si>
  <si>
    <t>Asphalt/Dirt Driveway</t>
  </si>
  <si>
    <t>ADA Ramp Installation</t>
  </si>
  <si>
    <t>801.X.3</t>
  </si>
  <si>
    <t>Removal Of Curb And Gutter</t>
  </si>
  <si>
    <t>801.X.6.</t>
  </si>
  <si>
    <t>Installation Of Curb And Gutter</t>
  </si>
  <si>
    <t>12", 15", and 18" RCP</t>
  </si>
  <si>
    <t xml:space="preserve">Package G </t>
  </si>
  <si>
    <t>Package G Bid Total</t>
  </si>
  <si>
    <t>Total Bid Price less General Conditions, SWAs and Allowances:</t>
  </si>
  <si>
    <t>JSEB Requirement:</t>
  </si>
  <si>
    <t>JSEB Requirement (dollars):</t>
  </si>
  <si>
    <t>4" PVC DR-18 Water Main (JEA Supplied Pipe)</t>
  </si>
  <si>
    <t>6" PVC DR-18 Water Main (JEA Supplied Pipe)</t>
  </si>
  <si>
    <t>8" PVC DR-18 Water Main (JEA Supplied Pipe)</t>
  </si>
  <si>
    <t>18" DR-17 HDPE DIPS Pipe [for casing]</t>
  </si>
  <si>
    <t xml:space="preserve">Package C PARTS I THRU III TOTAL </t>
  </si>
  <si>
    <t xml:space="preserve"> </t>
  </si>
  <si>
    <t xml:space="preserve">Package G PARTS I THRU IV TOTAL </t>
  </si>
  <si>
    <t>Galvanized Pipe Replacement Program  - Packages C &amp; G</t>
  </si>
  <si>
    <r>
      <t xml:space="preserve">1410330446 Appendix B - Bid Workbook
Galvanized Pipe Replacement Program College St. Area
</t>
    </r>
    <r>
      <rPr>
        <sz val="12"/>
        <color theme="1"/>
        <rFont val="Arial Narrow"/>
        <family val="2"/>
      </rPr>
      <t>(Only Complete the Prices in Yellow Cells)</t>
    </r>
  </si>
  <si>
    <t xml:space="preserve"> Total Bid Price (Packages C &amp; G, transfer total to Page 1 Appendix B - Bid Form)</t>
  </si>
  <si>
    <t>Connect to Existing 4" Water Main  4" x 4" Tapping Sleeve &amp; Valve</t>
  </si>
  <si>
    <t>Connect to Existing 8" Water Main: 8" x 8" Tapping Sleeve &amp; Valve</t>
  </si>
  <si>
    <t>Connect to Existing 6" Water Main: 8" x 6" Tapping Sleeve &amp;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</si>
</sst>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18"/>
      <name val="Arial Narrow"/>
      <family val="2"/>
    </font>
    <font>
      <b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44" fontId="6" fillId="0" borderId="9" xfId="4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6" fillId="0" borderId="2" xfId="0" applyFont="1" applyBorder="1" applyProtection="1"/>
    <xf numFmtId="44" fontId="6" fillId="0" borderId="2" xfId="4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7" xfId="0" applyFont="1" applyBorder="1" applyProtection="1"/>
    <xf numFmtId="0" fontId="6" fillId="0" borderId="0" xfId="0" applyFont="1" applyProtection="1"/>
    <xf numFmtId="44" fontId="6" fillId="0" borderId="0" xfId="4" applyFont="1" applyAlignment="1" applyProtection="1">
      <alignment vertical="center"/>
    </xf>
    <xf numFmtId="0" fontId="6" fillId="0" borderId="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 wrapText="1"/>
    </xf>
    <xf numFmtId="44" fontId="4" fillId="0" borderId="5" xfId="4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41" fontId="6" fillId="0" borderId="12" xfId="4" applyNumberFormat="1" applyFont="1" applyBorder="1" applyAlignment="1" applyProtection="1">
      <alignment horizontal="left" vertical="center" wrapText="1"/>
    </xf>
    <xf numFmtId="44" fontId="6" fillId="0" borderId="10" xfId="4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44" fontId="4" fillId="0" borderId="17" xfId="4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3" fontId="6" fillId="0" borderId="0" xfId="0" applyNumberFormat="1" applyFont="1" applyAlignment="1" applyProtection="1">
      <alignment horizontal="center" vertical="top"/>
    </xf>
    <xf numFmtId="44" fontId="6" fillId="0" borderId="0" xfId="4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44" fontId="6" fillId="0" borderId="2" xfId="0" applyNumberFormat="1" applyFont="1" applyBorder="1" applyAlignment="1" applyProtection="1">
      <alignment horizontal="center" wrapText="1"/>
    </xf>
    <xf numFmtId="3" fontId="6" fillId="0" borderId="2" xfId="0" applyNumberFormat="1" applyFont="1" applyBorder="1" applyAlignment="1" applyProtection="1">
      <alignment horizontal="center" vertical="top"/>
    </xf>
    <xf numFmtId="44" fontId="6" fillId="0" borderId="2" xfId="4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left" vertical="center"/>
    </xf>
    <xf numFmtId="44" fontId="6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164" fontId="4" fillId="0" borderId="0" xfId="4" applyNumberFormat="1" applyFont="1" applyBorder="1" applyAlignment="1" applyProtection="1">
      <alignment horizontal="left" vertical="center" wrapText="1"/>
    </xf>
    <xf numFmtId="44" fontId="4" fillId="0" borderId="0" xfId="0" applyNumberFormat="1" applyFont="1" applyAlignment="1" applyProtection="1">
      <alignment horizontal="center" wrapText="1"/>
    </xf>
    <xf numFmtId="44" fontId="6" fillId="0" borderId="0" xfId="0" applyNumberFormat="1" applyFont="1" applyAlignment="1" applyProtection="1">
      <alignment horizontal="center" wrapText="1"/>
    </xf>
    <xf numFmtId="44" fontId="6" fillId="0" borderId="0" xfId="4" applyNumberFormat="1" applyFont="1" applyAlignment="1" applyProtection="1">
      <alignment horizontal="left" vertical="center" wrapText="1"/>
    </xf>
    <xf numFmtId="44" fontId="7" fillId="0" borderId="17" xfId="4" applyNumberFormat="1" applyFont="1" applyBorder="1" applyAlignment="1" applyProtection="1">
      <alignment horizontal="left" vertical="center" wrapText="1"/>
    </xf>
    <xf numFmtId="44" fontId="6" fillId="0" borderId="0" xfId="0" applyNumberFormat="1" applyFont="1" applyBorder="1" applyAlignment="1" applyProtection="1">
      <alignment horizontal="center" wrapText="1"/>
    </xf>
    <xf numFmtId="44" fontId="7" fillId="0" borderId="20" xfId="4" applyNumberFormat="1" applyFont="1" applyBorder="1" applyAlignment="1" applyProtection="1">
      <alignment horizontal="left" vertical="center" wrapText="1"/>
    </xf>
    <xf numFmtId="44" fontId="6" fillId="0" borderId="0" xfId="4" applyFont="1" applyAlignment="1" applyProtection="1">
      <alignment horizontal="left" vertical="center" wrapText="1"/>
    </xf>
    <xf numFmtId="164" fontId="6" fillId="0" borderId="0" xfId="4" applyNumberFormat="1" applyFont="1" applyAlignment="1" applyProtection="1">
      <alignment horizontal="left" vertical="center" wrapText="1"/>
    </xf>
    <xf numFmtId="0" fontId="0" fillId="0" borderId="0" xfId="0" applyBorder="1" applyProtection="1"/>
    <xf numFmtId="44" fontId="6" fillId="2" borderId="9" xfId="4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4" fontId="7" fillId="0" borderId="0" xfId="0" applyNumberFormat="1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1" fontId="2" fillId="0" borderId="1" xfId="2" applyNumberFormat="1" applyFont="1" applyBorder="1" applyAlignment="1" applyProtection="1">
      <alignment horizontal="center" wrapText="1"/>
    </xf>
    <xf numFmtId="1" fontId="2" fillId="0" borderId="2" xfId="2" applyNumberFormat="1" applyFont="1" applyBorder="1" applyAlignment="1" applyProtection="1">
      <alignment horizontal="center" wrapText="1"/>
    </xf>
    <xf numFmtId="1" fontId="2" fillId="0" borderId="3" xfId="2" applyNumberFormat="1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17" xfId="0" applyBorder="1" applyAlignment="1" applyProtection="1"/>
    <xf numFmtId="3" fontId="7" fillId="0" borderId="15" xfId="0" applyNumberFormat="1" applyFont="1" applyBorder="1" applyAlignment="1" applyProtection="1">
      <alignment horizontal="right" vertical="center"/>
    </xf>
    <xf numFmtId="3" fontId="7" fillId="0" borderId="16" xfId="0" applyNumberFormat="1" applyFont="1" applyBorder="1" applyAlignment="1" applyProtection="1">
      <alignment horizontal="right" vertical="center"/>
    </xf>
    <xf numFmtId="3" fontId="7" fillId="0" borderId="17" xfId="0" applyNumberFormat="1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/>
    </xf>
    <xf numFmtId="44" fontId="7" fillId="0" borderId="0" xfId="4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10" fillId="0" borderId="0" xfId="0" applyFont="1" applyProtection="1"/>
    <xf numFmtId="0" fontId="12" fillId="0" borderId="0" xfId="0" applyFont="1" applyProtection="1"/>
    <xf numFmtId="44" fontId="11" fillId="0" borderId="0" xfId="0" applyNumberFormat="1" applyFont="1" applyBorder="1" applyAlignment="1" applyProtection="1">
      <alignment wrapText="1"/>
    </xf>
    <xf numFmtId="44" fontId="7" fillId="0" borderId="0" xfId="0" applyNumberFormat="1" applyFont="1" applyBorder="1" applyAlignment="1" applyProtection="1">
      <alignment horizontal="right"/>
    </xf>
    <xf numFmtId="164" fontId="7" fillId="0" borderId="0" xfId="4" applyNumberFormat="1" applyFont="1" applyBorder="1" applyAlignment="1" applyProtection="1">
      <alignment horizontal="left" vertical="center" wrapText="1"/>
    </xf>
    <xf numFmtId="44" fontId="8" fillId="0" borderId="0" xfId="0" applyNumberFormat="1" applyFont="1" applyBorder="1" applyProtection="1"/>
    <xf numFmtId="9" fontId="8" fillId="0" borderId="0" xfId="1" applyFont="1" applyBorder="1" applyProtection="1"/>
    <xf numFmtId="1" fontId="2" fillId="0" borderId="15" xfId="2" applyNumberFormat="1" applyFont="1" applyBorder="1" applyAlignment="1" applyProtection="1">
      <alignment horizontal="center"/>
    </xf>
    <xf numFmtId="1" fontId="2" fillId="0" borderId="16" xfId="2" applyNumberFormat="1" applyFont="1" applyBorder="1" applyAlignment="1" applyProtection="1">
      <alignment horizontal="center"/>
    </xf>
    <xf numFmtId="1" fontId="2" fillId="0" borderId="17" xfId="2" applyNumberFormat="1" applyFont="1" applyBorder="1" applyAlignment="1" applyProtection="1">
      <alignment horizontal="center"/>
    </xf>
    <xf numFmtId="0" fontId="10" fillId="0" borderId="15" xfId="0" applyFont="1" applyBorder="1" applyProtection="1"/>
    <xf numFmtId="44" fontId="11" fillId="0" borderId="16" xfId="0" applyNumberFormat="1" applyFont="1" applyBorder="1" applyAlignment="1" applyProtection="1">
      <alignment wrapText="1"/>
    </xf>
    <xf numFmtId="44" fontId="7" fillId="0" borderId="17" xfId="0" applyNumberFormat="1" applyFont="1" applyBorder="1" applyAlignment="1" applyProtection="1">
      <alignment horizontal="right"/>
    </xf>
    <xf numFmtId="165" fontId="6" fillId="2" borderId="20" xfId="1" applyNumberFormat="1" applyFont="1" applyFill="1" applyBorder="1" applyAlignment="1" applyProtection="1">
      <alignment horizontal="center" vertical="center"/>
      <protection locked="0"/>
    </xf>
    <xf numFmtId="44" fontId="7" fillId="4" borderId="20" xfId="4" applyNumberFormat="1" applyFont="1" applyFill="1" applyBorder="1" applyAlignment="1" applyProtection="1">
      <alignment horizontal="left" vertical="center" wrapText="1"/>
    </xf>
    <xf numFmtId="44" fontId="0" fillId="0" borderId="0" xfId="0" applyNumberFormat="1" applyProtection="1"/>
    <xf numFmtId="3" fontId="6" fillId="0" borderId="12" xfId="0" applyNumberFormat="1" applyFont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3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44" fontId="6" fillId="0" borderId="12" xfId="0" applyNumberFormat="1" applyFont="1" applyFill="1" applyBorder="1" applyAlignment="1" applyProtection="1">
      <alignment horizontal="center" vertical="center" wrapText="1"/>
    </xf>
    <xf numFmtId="41" fontId="6" fillId="0" borderId="12" xfId="4" applyNumberFormat="1" applyFont="1" applyBorder="1" applyAlignment="1" applyProtection="1">
      <alignment horizontal="center" vertical="center" wrapText="1"/>
    </xf>
    <xf numFmtId="41" fontId="6" fillId="3" borderId="12" xfId="4" applyNumberFormat="1" applyFont="1" applyFill="1" applyBorder="1" applyAlignment="1" applyProtection="1">
      <alignment horizontal="left" vertical="center" wrapText="1"/>
    </xf>
  </cellXfs>
  <cellStyles count="5">
    <cellStyle name="Currency" xfId="4" builtinId="4"/>
    <cellStyle name="Currency 3" xfId="3"/>
    <cellStyle name="Normal" xfId="0" builtinId="0"/>
    <cellStyle name="Normal 27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showGridLines="0" tabSelected="1" zoomScaleNormal="100" zoomScaleSheetLayoutView="100" workbookViewId="0">
      <selection activeCell="F7" sqref="F7"/>
    </sheetView>
  </sheetViews>
  <sheetFormatPr defaultRowHeight="15" x14ac:dyDescent="0.25"/>
  <cols>
    <col min="1" max="1" width="9.140625" style="2"/>
    <col min="2" max="2" width="18.140625" style="2" customWidth="1"/>
    <col min="3" max="3" width="61.7109375" style="2" customWidth="1"/>
    <col min="4" max="4" width="11.28515625" style="2" customWidth="1"/>
    <col min="5" max="5" width="9.140625" style="2"/>
    <col min="6" max="6" width="13.7109375" style="2" customWidth="1"/>
    <col min="7" max="7" width="22.85546875" style="2" customWidth="1"/>
    <col min="8" max="8" width="14.28515625" style="2" bestFit="1" customWidth="1"/>
    <col min="9" max="9" width="14.85546875" style="2" customWidth="1"/>
    <col min="10" max="11" width="9.140625" style="2"/>
    <col min="12" max="12" width="14" style="2" customWidth="1"/>
    <col min="13" max="13" width="10.140625" style="2" bestFit="1" customWidth="1"/>
    <col min="14" max="16384" width="9.140625" style="2"/>
  </cols>
  <sheetData>
    <row r="1" spans="1:13" ht="48.75" customHeight="1" thickBot="1" x14ac:dyDescent="0.3">
      <c r="A1" s="58" t="s">
        <v>118</v>
      </c>
      <c r="B1" s="59"/>
      <c r="C1" s="59"/>
      <c r="D1" s="59"/>
      <c r="E1" s="59"/>
      <c r="F1" s="59"/>
      <c r="G1" s="60"/>
    </row>
    <row r="2" spans="1:13" ht="16.5" thickBot="1" x14ac:dyDescent="0.3">
      <c r="A2" s="79" t="s">
        <v>117</v>
      </c>
      <c r="B2" s="80"/>
      <c r="C2" s="80"/>
      <c r="D2" s="80"/>
      <c r="E2" s="80"/>
      <c r="F2" s="80"/>
      <c r="G2" s="81"/>
      <c r="H2" s="3"/>
      <c r="I2" s="3"/>
      <c r="J2" s="3"/>
      <c r="K2" s="3"/>
    </row>
    <row r="3" spans="1:13" ht="16.5" thickBot="1" x14ac:dyDescent="0.3">
      <c r="A3" s="61" t="s">
        <v>79</v>
      </c>
      <c r="B3" s="62"/>
      <c r="C3" s="62"/>
      <c r="D3" s="63"/>
      <c r="E3" s="63"/>
      <c r="F3" s="63"/>
      <c r="G3" s="64"/>
      <c r="H3" s="54"/>
      <c r="I3" s="54"/>
      <c r="J3" s="3"/>
      <c r="K3" s="3"/>
    </row>
    <row r="4" spans="1:13" ht="15.75" x14ac:dyDescent="0.25">
      <c r="A4" s="4" t="s">
        <v>16</v>
      </c>
      <c r="B4" s="5"/>
      <c r="C4" s="6"/>
      <c r="D4" s="6"/>
      <c r="E4" s="6"/>
      <c r="F4" s="7"/>
      <c r="G4" s="8"/>
      <c r="H4" s="54"/>
      <c r="I4" s="54"/>
      <c r="J4" s="3"/>
      <c r="K4" s="3"/>
    </row>
    <row r="5" spans="1:13" ht="15.75" x14ac:dyDescent="0.25">
      <c r="A5" s="9"/>
      <c r="B5" s="10"/>
      <c r="C5" s="10"/>
      <c r="D5" s="10"/>
      <c r="E5" s="10"/>
      <c r="F5" s="11"/>
      <c r="G5" s="12"/>
      <c r="H5" s="54"/>
      <c r="I5" s="54"/>
      <c r="J5" s="3"/>
      <c r="K5" s="3"/>
    </row>
    <row r="6" spans="1:13" ht="16.5" thickBot="1" x14ac:dyDescent="0.3">
      <c r="A6" s="13" t="s">
        <v>0</v>
      </c>
      <c r="B6" s="14" t="s">
        <v>17</v>
      </c>
      <c r="C6" s="15" t="s">
        <v>2</v>
      </c>
      <c r="D6" s="14" t="s">
        <v>18</v>
      </c>
      <c r="E6" s="14" t="s">
        <v>1</v>
      </c>
      <c r="F6" s="16" t="s">
        <v>3</v>
      </c>
      <c r="G6" s="17" t="s">
        <v>19</v>
      </c>
      <c r="H6" s="18"/>
      <c r="I6" s="18"/>
      <c r="J6" s="57"/>
      <c r="K6" s="57"/>
      <c r="L6" s="57"/>
      <c r="M6" s="57"/>
    </row>
    <row r="7" spans="1:13" ht="20.100000000000001" customHeight="1" x14ac:dyDescent="0.25">
      <c r="A7" s="19">
        <v>1</v>
      </c>
      <c r="B7" s="20" t="s">
        <v>10</v>
      </c>
      <c r="C7" s="21" t="s">
        <v>50</v>
      </c>
      <c r="D7" s="22">
        <v>3</v>
      </c>
      <c r="E7" s="88" t="s">
        <v>9</v>
      </c>
      <c r="F7" s="53"/>
      <c r="G7" s="23">
        <f>D7*F7</f>
        <v>0</v>
      </c>
      <c r="H7" s="18"/>
      <c r="I7" s="18"/>
      <c r="J7" s="57"/>
      <c r="K7" s="24"/>
      <c r="L7" s="24"/>
      <c r="M7" s="24"/>
    </row>
    <row r="8" spans="1:13" ht="20.100000000000001" customHeight="1" x14ac:dyDescent="0.25">
      <c r="A8" s="19">
        <f>A7+1</f>
        <v>2</v>
      </c>
      <c r="B8" s="20" t="s">
        <v>28</v>
      </c>
      <c r="C8" s="21" t="s">
        <v>38</v>
      </c>
      <c r="D8" s="22">
        <v>22</v>
      </c>
      <c r="E8" s="88" t="s">
        <v>4</v>
      </c>
      <c r="F8" s="53"/>
      <c r="G8" s="23">
        <f t="shared" ref="G8:G34" si="0">D8*F8</f>
        <v>0</v>
      </c>
      <c r="H8" s="25"/>
      <c r="I8" s="25"/>
      <c r="J8" s="26"/>
      <c r="K8" s="27"/>
      <c r="L8" s="28"/>
      <c r="M8" s="28"/>
    </row>
    <row r="9" spans="1:13" ht="20.100000000000001" customHeight="1" x14ac:dyDescent="0.25">
      <c r="A9" s="19">
        <f t="shared" ref="A9:A34" si="1">A8+1</f>
        <v>3</v>
      </c>
      <c r="B9" s="20" t="s">
        <v>15</v>
      </c>
      <c r="C9" s="88" t="s">
        <v>51</v>
      </c>
      <c r="D9" s="22">
        <v>1</v>
      </c>
      <c r="E9" s="88" t="s">
        <v>9</v>
      </c>
      <c r="F9" s="53"/>
      <c r="G9" s="23">
        <f t="shared" si="0"/>
        <v>0</v>
      </c>
      <c r="H9" s="25"/>
      <c r="I9" s="25"/>
      <c r="J9" s="26"/>
      <c r="K9" s="27"/>
      <c r="L9" s="28"/>
      <c r="M9" s="28"/>
    </row>
    <row r="10" spans="1:13" ht="20.100000000000001" customHeight="1" x14ac:dyDescent="0.25">
      <c r="A10" s="19">
        <f t="shared" si="1"/>
        <v>4</v>
      </c>
      <c r="B10" s="20" t="s">
        <v>28</v>
      </c>
      <c r="C10" s="88" t="s">
        <v>110</v>
      </c>
      <c r="D10" s="22">
        <v>24</v>
      </c>
      <c r="E10" s="88" t="s">
        <v>4</v>
      </c>
      <c r="F10" s="53"/>
      <c r="G10" s="23">
        <f t="shared" si="0"/>
        <v>0</v>
      </c>
      <c r="H10" s="25"/>
      <c r="I10" s="25"/>
      <c r="J10" s="26"/>
      <c r="K10" s="27"/>
      <c r="L10" s="28"/>
      <c r="M10" s="28"/>
    </row>
    <row r="11" spans="1:13" ht="20.100000000000001" customHeight="1" x14ac:dyDescent="0.25">
      <c r="A11" s="19">
        <f t="shared" si="1"/>
        <v>5</v>
      </c>
      <c r="B11" s="20" t="s">
        <v>29</v>
      </c>
      <c r="C11" s="21" t="s">
        <v>63</v>
      </c>
      <c r="D11" s="22">
        <v>1</v>
      </c>
      <c r="E11" s="88" t="s">
        <v>9</v>
      </c>
      <c r="F11" s="53"/>
      <c r="G11" s="23">
        <f t="shared" si="0"/>
        <v>0</v>
      </c>
      <c r="H11" s="25"/>
      <c r="I11" s="25"/>
      <c r="J11" s="26"/>
      <c r="K11" s="27"/>
      <c r="L11" s="28"/>
      <c r="M11" s="28"/>
    </row>
    <row r="12" spans="1:13" ht="20.100000000000001" customHeight="1" x14ac:dyDescent="0.25">
      <c r="A12" s="19">
        <f t="shared" si="1"/>
        <v>6</v>
      </c>
      <c r="B12" s="20" t="s">
        <v>29</v>
      </c>
      <c r="C12" s="88" t="s">
        <v>48</v>
      </c>
      <c r="D12" s="22">
        <v>1</v>
      </c>
      <c r="E12" s="88" t="s">
        <v>9</v>
      </c>
      <c r="F12" s="53"/>
      <c r="G12" s="23">
        <f t="shared" si="0"/>
        <v>0</v>
      </c>
      <c r="H12" s="25"/>
      <c r="I12" s="25"/>
      <c r="J12" s="26"/>
      <c r="K12" s="3"/>
    </row>
    <row r="13" spans="1:13" ht="20.100000000000001" customHeight="1" x14ac:dyDescent="0.25">
      <c r="A13" s="19">
        <f t="shared" si="1"/>
        <v>7</v>
      </c>
      <c r="B13" s="20" t="s">
        <v>31</v>
      </c>
      <c r="C13" s="21" t="s">
        <v>64</v>
      </c>
      <c r="D13" s="22">
        <v>2</v>
      </c>
      <c r="E13" s="88" t="s">
        <v>9</v>
      </c>
      <c r="F13" s="53"/>
      <c r="G13" s="23">
        <f t="shared" si="0"/>
        <v>0</v>
      </c>
      <c r="H13" s="25"/>
      <c r="I13" s="25"/>
      <c r="J13" s="26"/>
      <c r="K13" s="3"/>
    </row>
    <row r="14" spans="1:13" ht="20.100000000000001" customHeight="1" x14ac:dyDescent="0.25">
      <c r="A14" s="19">
        <f t="shared" si="1"/>
        <v>8</v>
      </c>
      <c r="B14" s="20" t="s">
        <v>28</v>
      </c>
      <c r="C14" s="88" t="s">
        <v>111</v>
      </c>
      <c r="D14" s="22">
        <v>332</v>
      </c>
      <c r="E14" s="88" t="s">
        <v>4</v>
      </c>
      <c r="F14" s="53"/>
      <c r="G14" s="23">
        <f t="shared" si="0"/>
        <v>0</v>
      </c>
      <c r="H14" s="25"/>
      <c r="I14" s="25"/>
      <c r="J14" s="26"/>
      <c r="K14" s="3"/>
    </row>
    <row r="15" spans="1:13" ht="20.100000000000001" customHeight="1" x14ac:dyDescent="0.25">
      <c r="A15" s="19">
        <f t="shared" si="1"/>
        <v>9</v>
      </c>
      <c r="B15" s="20" t="s">
        <v>29</v>
      </c>
      <c r="C15" s="88" t="s">
        <v>21</v>
      </c>
      <c r="D15" s="22">
        <v>4</v>
      </c>
      <c r="E15" s="88" t="s">
        <v>9</v>
      </c>
      <c r="F15" s="53"/>
      <c r="G15" s="23">
        <f t="shared" si="0"/>
        <v>0</v>
      </c>
      <c r="H15" s="25"/>
      <c r="I15" s="25"/>
      <c r="J15" s="26"/>
      <c r="K15" s="3"/>
    </row>
    <row r="16" spans="1:13" ht="20.100000000000001" customHeight="1" x14ac:dyDescent="0.25">
      <c r="A16" s="19">
        <f t="shared" si="1"/>
        <v>10</v>
      </c>
      <c r="B16" s="20" t="s">
        <v>29</v>
      </c>
      <c r="C16" s="21" t="s">
        <v>65</v>
      </c>
      <c r="D16" s="22">
        <v>1</v>
      </c>
      <c r="E16" s="88" t="s">
        <v>9</v>
      </c>
      <c r="F16" s="53"/>
      <c r="G16" s="23">
        <f t="shared" si="0"/>
        <v>0</v>
      </c>
      <c r="H16" s="25"/>
      <c r="I16" s="25"/>
    </row>
    <row r="17" spans="1:11" ht="20.100000000000001" customHeight="1" x14ac:dyDescent="0.25">
      <c r="A17" s="19">
        <f t="shared" si="1"/>
        <v>11</v>
      </c>
      <c r="B17" s="20" t="s">
        <v>29</v>
      </c>
      <c r="C17" s="88" t="s">
        <v>58</v>
      </c>
      <c r="D17" s="22">
        <v>2</v>
      </c>
      <c r="E17" s="88" t="s">
        <v>9</v>
      </c>
      <c r="F17" s="53"/>
      <c r="G17" s="23">
        <f t="shared" si="0"/>
        <v>0</v>
      </c>
      <c r="H17" s="25"/>
      <c r="I17" s="25"/>
    </row>
    <row r="18" spans="1:11" ht="20.100000000000001" customHeight="1" x14ac:dyDescent="0.25">
      <c r="A18" s="19">
        <f t="shared" si="1"/>
        <v>12</v>
      </c>
      <c r="B18" s="20" t="s">
        <v>55</v>
      </c>
      <c r="C18" s="88" t="s">
        <v>47</v>
      </c>
      <c r="D18" s="22">
        <v>1</v>
      </c>
      <c r="E18" s="88" t="s">
        <v>9</v>
      </c>
      <c r="F18" s="53"/>
      <c r="G18" s="23">
        <f t="shared" si="0"/>
        <v>0</v>
      </c>
      <c r="H18" s="25"/>
      <c r="I18" s="25"/>
    </row>
    <row r="19" spans="1:11" ht="20.100000000000001" customHeight="1" x14ac:dyDescent="0.25">
      <c r="A19" s="19">
        <f t="shared" si="1"/>
        <v>13</v>
      </c>
      <c r="B19" s="20" t="s">
        <v>30</v>
      </c>
      <c r="C19" s="88" t="s">
        <v>36</v>
      </c>
      <c r="D19" s="22">
        <v>4</v>
      </c>
      <c r="E19" s="88" t="s">
        <v>9</v>
      </c>
      <c r="F19" s="53"/>
      <c r="G19" s="23">
        <f t="shared" si="0"/>
        <v>0</v>
      </c>
      <c r="H19" s="25"/>
      <c r="I19" s="25"/>
    </row>
    <row r="20" spans="1:11" ht="20.100000000000001" customHeight="1" x14ac:dyDescent="0.25">
      <c r="A20" s="19">
        <f t="shared" si="1"/>
        <v>14</v>
      </c>
      <c r="B20" s="20" t="s">
        <v>31</v>
      </c>
      <c r="C20" s="88" t="s">
        <v>52</v>
      </c>
      <c r="D20" s="22">
        <v>1</v>
      </c>
      <c r="E20" s="88" t="s">
        <v>9</v>
      </c>
      <c r="F20" s="53"/>
      <c r="G20" s="23">
        <f t="shared" si="0"/>
        <v>0</v>
      </c>
      <c r="H20" s="25"/>
      <c r="I20" s="25"/>
    </row>
    <row r="21" spans="1:11" ht="20.100000000000001" customHeight="1" x14ac:dyDescent="0.25">
      <c r="A21" s="19">
        <f t="shared" si="1"/>
        <v>15</v>
      </c>
      <c r="B21" s="20" t="s">
        <v>28</v>
      </c>
      <c r="C21" s="88" t="s">
        <v>112</v>
      </c>
      <c r="D21" s="22">
        <v>2210</v>
      </c>
      <c r="E21" s="88" t="s">
        <v>4</v>
      </c>
      <c r="F21" s="53"/>
      <c r="G21" s="23">
        <f t="shared" si="0"/>
        <v>0</v>
      </c>
      <c r="H21" s="25"/>
      <c r="I21" s="25"/>
    </row>
    <row r="22" spans="1:11" ht="20.100000000000001" customHeight="1" x14ac:dyDescent="0.25">
      <c r="A22" s="19">
        <f t="shared" si="1"/>
        <v>16</v>
      </c>
      <c r="B22" s="20" t="s">
        <v>29</v>
      </c>
      <c r="C22" s="88" t="s">
        <v>59</v>
      </c>
      <c r="D22" s="22">
        <v>1</v>
      </c>
      <c r="E22" s="88" t="s">
        <v>9</v>
      </c>
      <c r="F22" s="53"/>
      <c r="G22" s="23">
        <f t="shared" si="0"/>
        <v>0</v>
      </c>
      <c r="H22" s="25"/>
      <c r="I22" s="25"/>
      <c r="J22" s="26"/>
      <c r="K22" s="3"/>
    </row>
    <row r="23" spans="1:11" ht="20.100000000000001" customHeight="1" x14ac:dyDescent="0.25">
      <c r="A23" s="19">
        <f t="shared" si="1"/>
        <v>17</v>
      </c>
      <c r="B23" s="20" t="s">
        <v>29</v>
      </c>
      <c r="C23" s="88" t="s">
        <v>60</v>
      </c>
      <c r="D23" s="22">
        <v>5</v>
      </c>
      <c r="E23" s="88" t="s">
        <v>9</v>
      </c>
      <c r="F23" s="53"/>
      <c r="G23" s="23">
        <f t="shared" si="0"/>
        <v>0</v>
      </c>
      <c r="H23" s="25"/>
      <c r="I23" s="25"/>
      <c r="J23" s="26"/>
      <c r="K23" s="3"/>
    </row>
    <row r="24" spans="1:11" ht="20.100000000000001" customHeight="1" x14ac:dyDescent="0.25">
      <c r="A24" s="19">
        <f t="shared" si="1"/>
        <v>18</v>
      </c>
      <c r="B24" s="20" t="s">
        <v>29</v>
      </c>
      <c r="C24" s="21" t="s">
        <v>66</v>
      </c>
      <c r="D24" s="22">
        <v>1</v>
      </c>
      <c r="E24" s="88" t="s">
        <v>9</v>
      </c>
      <c r="F24" s="53"/>
      <c r="G24" s="23">
        <f t="shared" si="0"/>
        <v>0</v>
      </c>
      <c r="H24" s="25"/>
      <c r="I24" s="25"/>
      <c r="J24" s="26"/>
      <c r="K24" s="3"/>
    </row>
    <row r="25" spans="1:11" ht="20.100000000000001" customHeight="1" x14ac:dyDescent="0.25">
      <c r="A25" s="19">
        <f t="shared" si="1"/>
        <v>19</v>
      </c>
      <c r="B25" s="20" t="s">
        <v>29</v>
      </c>
      <c r="C25" s="88" t="s">
        <v>61</v>
      </c>
      <c r="D25" s="22">
        <v>18</v>
      </c>
      <c r="E25" s="88" t="s">
        <v>9</v>
      </c>
      <c r="F25" s="53"/>
      <c r="G25" s="23">
        <f t="shared" si="0"/>
        <v>0</v>
      </c>
      <c r="H25" s="25"/>
      <c r="I25" s="25"/>
      <c r="J25" s="26"/>
      <c r="K25" s="3"/>
    </row>
    <row r="26" spans="1:11" ht="20.100000000000001" customHeight="1" x14ac:dyDescent="0.25">
      <c r="A26" s="19">
        <f t="shared" si="1"/>
        <v>20</v>
      </c>
      <c r="B26" s="20" t="s">
        <v>29</v>
      </c>
      <c r="C26" s="88" t="s">
        <v>22</v>
      </c>
      <c r="D26" s="22">
        <v>2</v>
      </c>
      <c r="E26" s="88" t="s">
        <v>9</v>
      </c>
      <c r="F26" s="53"/>
      <c r="G26" s="23">
        <f t="shared" si="0"/>
        <v>0</v>
      </c>
      <c r="H26" s="25"/>
      <c r="I26" s="25"/>
      <c r="J26" s="26"/>
      <c r="K26" s="3"/>
    </row>
    <row r="27" spans="1:11" ht="20.100000000000001" customHeight="1" x14ac:dyDescent="0.25">
      <c r="A27" s="19">
        <f t="shared" si="1"/>
        <v>21</v>
      </c>
      <c r="B27" s="20" t="s">
        <v>13</v>
      </c>
      <c r="C27" s="21" t="s">
        <v>20</v>
      </c>
      <c r="D27" s="22">
        <v>22</v>
      </c>
      <c r="E27" s="88" t="s">
        <v>9</v>
      </c>
      <c r="F27" s="53"/>
      <c r="G27" s="23">
        <f t="shared" si="0"/>
        <v>0</v>
      </c>
      <c r="H27" s="25"/>
      <c r="I27" s="25"/>
      <c r="J27" s="26"/>
      <c r="K27" s="3"/>
    </row>
    <row r="28" spans="1:11" ht="20.100000000000001" customHeight="1" x14ac:dyDescent="0.25">
      <c r="A28" s="19">
        <f t="shared" si="1"/>
        <v>22</v>
      </c>
      <c r="B28" s="20" t="s">
        <v>14</v>
      </c>
      <c r="C28" s="21" t="s">
        <v>40</v>
      </c>
      <c r="D28" s="22">
        <v>35</v>
      </c>
      <c r="E28" s="88" t="s">
        <v>9</v>
      </c>
      <c r="F28" s="53"/>
      <c r="G28" s="23">
        <f t="shared" si="0"/>
        <v>0</v>
      </c>
      <c r="H28" s="25"/>
      <c r="I28" s="25"/>
      <c r="J28" s="26"/>
      <c r="K28" s="3"/>
    </row>
    <row r="29" spans="1:11" ht="20.100000000000001" customHeight="1" x14ac:dyDescent="0.25">
      <c r="A29" s="19">
        <f t="shared" si="1"/>
        <v>23</v>
      </c>
      <c r="B29" s="20" t="s">
        <v>14</v>
      </c>
      <c r="C29" s="21" t="s">
        <v>41</v>
      </c>
      <c r="D29" s="22">
        <v>21</v>
      </c>
      <c r="E29" s="88" t="s">
        <v>9</v>
      </c>
      <c r="F29" s="53"/>
      <c r="G29" s="23">
        <f t="shared" si="0"/>
        <v>0</v>
      </c>
      <c r="H29" s="25"/>
      <c r="I29" s="25"/>
      <c r="J29" s="26"/>
      <c r="K29" s="3"/>
    </row>
    <row r="30" spans="1:11" ht="20.100000000000001" customHeight="1" x14ac:dyDescent="0.25">
      <c r="A30" s="19">
        <f t="shared" si="1"/>
        <v>24</v>
      </c>
      <c r="B30" s="20" t="s">
        <v>14</v>
      </c>
      <c r="C30" s="21" t="s">
        <v>62</v>
      </c>
      <c r="D30" s="22">
        <v>5</v>
      </c>
      <c r="E30" s="88" t="s">
        <v>9</v>
      </c>
      <c r="F30" s="53"/>
      <c r="G30" s="23">
        <f t="shared" si="0"/>
        <v>0</v>
      </c>
      <c r="H30" s="25"/>
      <c r="I30" s="25"/>
      <c r="J30" s="26"/>
      <c r="K30" s="3"/>
    </row>
    <row r="31" spans="1:11" ht="20.100000000000001" customHeight="1" x14ac:dyDescent="0.25">
      <c r="A31" s="19">
        <f t="shared" si="1"/>
        <v>25</v>
      </c>
      <c r="B31" s="20" t="s">
        <v>14</v>
      </c>
      <c r="C31" s="21" t="s">
        <v>77</v>
      </c>
      <c r="D31" s="22">
        <v>18</v>
      </c>
      <c r="E31" s="88" t="s">
        <v>9</v>
      </c>
      <c r="F31" s="53"/>
      <c r="G31" s="23">
        <f t="shared" si="0"/>
        <v>0</v>
      </c>
      <c r="H31" s="25"/>
      <c r="I31" s="25"/>
      <c r="J31" s="26"/>
      <c r="K31" s="3"/>
    </row>
    <row r="32" spans="1:11" ht="20.100000000000001" customHeight="1" x14ac:dyDescent="0.25">
      <c r="A32" s="19">
        <f t="shared" si="1"/>
        <v>26</v>
      </c>
      <c r="B32" s="20" t="s">
        <v>68</v>
      </c>
      <c r="C32" s="21" t="s">
        <v>70</v>
      </c>
      <c r="D32" s="22">
        <v>1</v>
      </c>
      <c r="E32" s="88" t="s">
        <v>9</v>
      </c>
      <c r="F32" s="53"/>
      <c r="G32" s="23">
        <f t="shared" si="0"/>
        <v>0</v>
      </c>
      <c r="H32" s="25"/>
      <c r="I32" s="25"/>
      <c r="J32" s="26"/>
      <c r="K32" s="3"/>
    </row>
    <row r="33" spans="1:11" ht="20.100000000000001" customHeight="1" x14ac:dyDescent="0.25">
      <c r="A33" s="19">
        <f t="shared" si="1"/>
        <v>27</v>
      </c>
      <c r="B33" s="20" t="s">
        <v>68</v>
      </c>
      <c r="C33" s="21" t="s">
        <v>69</v>
      </c>
      <c r="D33" s="22">
        <v>1</v>
      </c>
      <c r="E33" s="88" t="s">
        <v>9</v>
      </c>
      <c r="F33" s="53"/>
      <c r="G33" s="23">
        <f t="shared" si="0"/>
        <v>0</v>
      </c>
      <c r="H33" s="25"/>
      <c r="I33" s="25"/>
      <c r="J33" s="26"/>
      <c r="K33" s="3"/>
    </row>
    <row r="34" spans="1:11" ht="20.100000000000001" customHeight="1" x14ac:dyDescent="0.25">
      <c r="A34" s="19">
        <f t="shared" si="1"/>
        <v>28</v>
      </c>
      <c r="B34" s="20" t="s">
        <v>56</v>
      </c>
      <c r="C34" s="88" t="s">
        <v>57</v>
      </c>
      <c r="D34" s="22">
        <v>5</v>
      </c>
      <c r="E34" s="88" t="s">
        <v>9</v>
      </c>
      <c r="F34" s="53"/>
      <c r="G34" s="23">
        <f t="shared" si="0"/>
        <v>0</v>
      </c>
      <c r="H34" s="25"/>
      <c r="I34" s="25"/>
      <c r="J34" s="26"/>
      <c r="K34" s="3"/>
    </row>
    <row r="35" spans="1:11" ht="20.100000000000001" customHeight="1" x14ac:dyDescent="0.25">
      <c r="A35" s="19">
        <v>29</v>
      </c>
      <c r="B35" s="20" t="s">
        <v>71</v>
      </c>
      <c r="C35" s="88" t="s">
        <v>72</v>
      </c>
      <c r="D35" s="22">
        <v>1</v>
      </c>
      <c r="E35" s="88" t="s">
        <v>78</v>
      </c>
      <c r="F35" s="1" t="s">
        <v>115</v>
      </c>
      <c r="G35" s="23">
        <v>4000</v>
      </c>
      <c r="H35" s="25"/>
      <c r="I35" s="25"/>
      <c r="J35" s="26"/>
      <c r="K35" s="3"/>
    </row>
    <row r="36" spans="1:11" ht="20.100000000000001" customHeight="1" thickBot="1" x14ac:dyDescent="0.3">
      <c r="A36" s="19">
        <v>30</v>
      </c>
      <c r="B36" s="89" t="s">
        <v>71</v>
      </c>
      <c r="C36" s="90" t="s">
        <v>73</v>
      </c>
      <c r="D36" s="22">
        <v>1</v>
      </c>
      <c r="E36" s="88" t="s">
        <v>78</v>
      </c>
      <c r="F36" s="1" t="s">
        <v>115</v>
      </c>
      <c r="G36" s="23">
        <v>20000</v>
      </c>
      <c r="H36" s="25"/>
      <c r="I36" s="25"/>
      <c r="J36" s="26"/>
      <c r="K36" s="3"/>
    </row>
    <row r="37" spans="1:11" ht="20.100000000000001" customHeight="1" thickBot="1" x14ac:dyDescent="0.3">
      <c r="A37" s="29"/>
      <c r="B37" s="30"/>
      <c r="C37" s="68" t="s">
        <v>45</v>
      </c>
      <c r="D37" s="68"/>
      <c r="E37" s="68"/>
      <c r="F37" s="68"/>
      <c r="G37" s="31">
        <f>SUM(G7:G36)</f>
        <v>24000</v>
      </c>
      <c r="H37" s="25"/>
      <c r="I37" s="25"/>
    </row>
    <row r="38" spans="1:11" ht="20.100000000000001" customHeight="1" thickBot="1" x14ac:dyDescent="0.3">
      <c r="A38" s="32"/>
      <c r="B38" s="32"/>
      <c r="C38" s="10"/>
      <c r="D38" s="33"/>
      <c r="E38" s="10"/>
      <c r="F38" s="34"/>
      <c r="G38" s="35"/>
      <c r="H38" s="25"/>
      <c r="I38" s="25"/>
    </row>
    <row r="39" spans="1:11" ht="20.100000000000001" customHeight="1" x14ac:dyDescent="0.25">
      <c r="A39" s="4" t="s">
        <v>44</v>
      </c>
      <c r="B39" s="5"/>
      <c r="C39" s="36"/>
      <c r="D39" s="37"/>
      <c r="E39" s="36"/>
      <c r="F39" s="38"/>
      <c r="G39" s="8"/>
      <c r="H39" s="25"/>
      <c r="I39" s="25"/>
    </row>
    <row r="40" spans="1:11" ht="20.100000000000001" customHeight="1" thickBot="1" x14ac:dyDescent="0.3">
      <c r="A40" s="13" t="s">
        <v>0</v>
      </c>
      <c r="B40" s="14" t="s">
        <v>17</v>
      </c>
      <c r="C40" s="15" t="s">
        <v>2</v>
      </c>
      <c r="D40" s="14" t="s">
        <v>18</v>
      </c>
      <c r="E40" s="14" t="s">
        <v>1</v>
      </c>
      <c r="F40" s="16" t="s">
        <v>3</v>
      </c>
      <c r="G40" s="39" t="s">
        <v>19</v>
      </c>
      <c r="H40" s="25"/>
      <c r="I40" s="25"/>
      <c r="J40" s="26"/>
      <c r="K40" s="3"/>
    </row>
    <row r="41" spans="1:11" ht="20.100000000000001" customHeight="1" x14ac:dyDescent="0.25">
      <c r="A41" s="19">
        <v>1</v>
      </c>
      <c r="B41" s="20" t="s">
        <v>32</v>
      </c>
      <c r="C41" s="40" t="s">
        <v>23</v>
      </c>
      <c r="D41" s="22">
        <v>1793</v>
      </c>
      <c r="E41" s="40" t="s">
        <v>5</v>
      </c>
      <c r="F41" s="53"/>
      <c r="G41" s="23">
        <f>D41*F41</f>
        <v>0</v>
      </c>
      <c r="H41" s="25"/>
      <c r="I41" s="25"/>
      <c r="J41" s="26"/>
      <c r="K41" s="3"/>
    </row>
    <row r="42" spans="1:11" ht="20.100000000000001" customHeight="1" x14ac:dyDescent="0.25">
      <c r="A42" s="19">
        <f>A41+1</f>
        <v>2</v>
      </c>
      <c r="B42" s="91" t="s">
        <v>33</v>
      </c>
      <c r="C42" s="40" t="s">
        <v>39</v>
      </c>
      <c r="D42" s="22">
        <v>1793</v>
      </c>
      <c r="E42" s="40" t="s">
        <v>5</v>
      </c>
      <c r="F42" s="53"/>
      <c r="G42" s="23">
        <f t="shared" ref="G41:G50" si="2">D42*F42</f>
        <v>0</v>
      </c>
      <c r="H42" s="25"/>
      <c r="I42" s="25"/>
      <c r="J42" s="26"/>
      <c r="K42" s="3"/>
    </row>
    <row r="43" spans="1:11" ht="20.100000000000001" customHeight="1" x14ac:dyDescent="0.25">
      <c r="A43" s="19">
        <f t="shared" ref="A43:A50" si="3">A42+1</f>
        <v>3</v>
      </c>
      <c r="B43" s="20" t="s">
        <v>6</v>
      </c>
      <c r="C43" s="40" t="s">
        <v>42</v>
      </c>
      <c r="D43" s="22">
        <v>3894</v>
      </c>
      <c r="E43" s="40" t="s">
        <v>5</v>
      </c>
      <c r="F43" s="53"/>
      <c r="G43" s="23">
        <f t="shared" si="2"/>
        <v>0</v>
      </c>
      <c r="H43" s="25"/>
      <c r="I43" s="25"/>
      <c r="J43" s="26"/>
      <c r="K43" s="3"/>
    </row>
    <row r="44" spans="1:11" ht="20.100000000000001" customHeight="1" x14ac:dyDescent="0.25">
      <c r="A44" s="19">
        <f t="shared" si="3"/>
        <v>4</v>
      </c>
      <c r="B44" s="20" t="s">
        <v>34</v>
      </c>
      <c r="C44" s="40" t="s">
        <v>37</v>
      </c>
      <c r="D44" s="22">
        <v>47</v>
      </c>
      <c r="E44" s="40" t="s">
        <v>5</v>
      </c>
      <c r="F44" s="53"/>
      <c r="G44" s="23">
        <f t="shared" si="2"/>
        <v>0</v>
      </c>
      <c r="H44" s="25"/>
      <c r="I44" s="25"/>
      <c r="J44" s="26"/>
      <c r="K44" s="3"/>
    </row>
    <row r="45" spans="1:11" ht="20.100000000000001" customHeight="1" x14ac:dyDescent="0.25">
      <c r="A45" s="19">
        <f t="shared" si="3"/>
        <v>5</v>
      </c>
      <c r="B45" s="20" t="s">
        <v>35</v>
      </c>
      <c r="C45" s="40" t="s">
        <v>24</v>
      </c>
      <c r="D45" s="22">
        <v>47</v>
      </c>
      <c r="E45" s="40" t="s">
        <v>5</v>
      </c>
      <c r="F45" s="53"/>
      <c r="G45" s="23">
        <f t="shared" si="2"/>
        <v>0</v>
      </c>
      <c r="H45" s="25"/>
      <c r="I45" s="25"/>
      <c r="J45" s="26"/>
      <c r="K45" s="3"/>
    </row>
    <row r="46" spans="1:11" ht="20.100000000000001" customHeight="1" x14ac:dyDescent="0.25">
      <c r="A46" s="19">
        <f t="shared" si="3"/>
        <v>6</v>
      </c>
      <c r="B46" s="20" t="s">
        <v>7</v>
      </c>
      <c r="C46" s="40" t="s">
        <v>43</v>
      </c>
      <c r="D46" s="22">
        <v>416</v>
      </c>
      <c r="E46" s="40" t="s">
        <v>5</v>
      </c>
      <c r="F46" s="53"/>
      <c r="G46" s="23">
        <f t="shared" si="2"/>
        <v>0</v>
      </c>
      <c r="H46" s="25"/>
      <c r="I46" s="25"/>
      <c r="J46" s="26"/>
      <c r="K46" s="3"/>
    </row>
    <row r="47" spans="1:11" ht="20.100000000000001" customHeight="1" x14ac:dyDescent="0.25">
      <c r="A47" s="19">
        <f t="shared" si="3"/>
        <v>7</v>
      </c>
      <c r="B47" s="20" t="s">
        <v>8</v>
      </c>
      <c r="C47" s="40" t="s">
        <v>25</v>
      </c>
      <c r="D47" s="22">
        <v>416</v>
      </c>
      <c r="E47" s="40" t="s">
        <v>5</v>
      </c>
      <c r="F47" s="53"/>
      <c r="G47" s="23">
        <f t="shared" si="2"/>
        <v>0</v>
      </c>
      <c r="H47" s="25"/>
      <c r="I47" s="25"/>
      <c r="J47" s="26"/>
      <c r="K47" s="3"/>
    </row>
    <row r="48" spans="1:11" ht="15.75" x14ac:dyDescent="0.25">
      <c r="A48" s="19">
        <f t="shared" si="3"/>
        <v>8</v>
      </c>
      <c r="B48" s="20" t="s">
        <v>53</v>
      </c>
      <c r="C48" s="92" t="s">
        <v>67</v>
      </c>
      <c r="D48" s="22">
        <v>16</v>
      </c>
      <c r="E48" s="40" t="s">
        <v>4</v>
      </c>
      <c r="F48" s="53"/>
      <c r="G48" s="23">
        <f t="shared" si="2"/>
        <v>0</v>
      </c>
      <c r="H48" s="3"/>
      <c r="I48" s="3"/>
      <c r="J48" s="3"/>
      <c r="K48" s="3"/>
    </row>
    <row r="49" spans="1:11" ht="15.75" x14ac:dyDescent="0.25">
      <c r="A49" s="19">
        <f t="shared" si="3"/>
        <v>9</v>
      </c>
      <c r="B49" s="20" t="s">
        <v>54</v>
      </c>
      <c r="C49" s="40" t="s">
        <v>49</v>
      </c>
      <c r="D49" s="22">
        <v>16</v>
      </c>
      <c r="E49" s="40" t="s">
        <v>4</v>
      </c>
      <c r="F49" s="53"/>
      <c r="G49" s="23">
        <f t="shared" si="2"/>
        <v>0</v>
      </c>
      <c r="H49" s="3"/>
      <c r="I49" s="3"/>
      <c r="J49" s="3"/>
      <c r="K49" s="3"/>
    </row>
    <row r="50" spans="1:11" ht="20.100000000000001" customHeight="1" thickBot="1" x14ac:dyDescent="0.3">
      <c r="A50" s="19">
        <f t="shared" si="3"/>
        <v>10</v>
      </c>
      <c r="B50" s="20" t="s">
        <v>27</v>
      </c>
      <c r="C50" s="40" t="s">
        <v>12</v>
      </c>
      <c r="D50" s="22">
        <v>173</v>
      </c>
      <c r="E50" s="40" t="s">
        <v>5</v>
      </c>
      <c r="F50" s="53"/>
      <c r="G50" s="23">
        <f>D50*F50</f>
        <v>0</v>
      </c>
      <c r="H50" s="25"/>
      <c r="I50" s="25"/>
      <c r="J50" s="3"/>
      <c r="K50" s="3"/>
    </row>
    <row r="51" spans="1:11" ht="20.100000000000001" customHeight="1" thickBot="1" x14ac:dyDescent="0.3">
      <c r="A51" s="29"/>
      <c r="B51" s="30"/>
      <c r="C51" s="68" t="s">
        <v>46</v>
      </c>
      <c r="D51" s="68"/>
      <c r="E51" s="68"/>
      <c r="F51" s="68"/>
      <c r="G51" s="31">
        <f>SUM(G41:G50)</f>
        <v>0</v>
      </c>
      <c r="H51" s="25"/>
      <c r="I51" s="25"/>
      <c r="J51" s="3"/>
      <c r="K51" s="3"/>
    </row>
    <row r="52" spans="1:11" ht="20.100000000000001" customHeight="1" thickBot="1" x14ac:dyDescent="0.3">
      <c r="A52" s="41"/>
      <c r="B52" s="41"/>
      <c r="C52" s="42"/>
      <c r="D52" s="42"/>
      <c r="E52" s="42"/>
      <c r="F52" s="42"/>
      <c r="G52" s="43"/>
      <c r="H52" s="25"/>
      <c r="I52" s="25"/>
      <c r="J52" s="3"/>
      <c r="K52" s="3"/>
    </row>
    <row r="53" spans="1:11" ht="20.100000000000001" customHeight="1" x14ac:dyDescent="0.25">
      <c r="A53" s="4" t="s">
        <v>74</v>
      </c>
      <c r="B53" s="5"/>
      <c r="C53" s="36"/>
      <c r="D53" s="37"/>
      <c r="E53" s="36"/>
      <c r="F53" s="38"/>
      <c r="G53" s="8"/>
      <c r="H53" s="25"/>
    </row>
    <row r="54" spans="1:11" ht="20.100000000000001" customHeight="1" thickBot="1" x14ac:dyDescent="0.3">
      <c r="A54" s="13" t="s">
        <v>0</v>
      </c>
      <c r="B54" s="14" t="s">
        <v>17</v>
      </c>
      <c r="C54" s="15" t="s">
        <v>2</v>
      </c>
      <c r="D54" s="14" t="s">
        <v>18</v>
      </c>
      <c r="E54" s="14" t="s">
        <v>1</v>
      </c>
      <c r="F54" s="16" t="s">
        <v>3</v>
      </c>
      <c r="G54" s="39" t="s">
        <v>19</v>
      </c>
      <c r="H54" s="25"/>
    </row>
    <row r="55" spans="1:11" ht="20.100000000000001" customHeight="1" thickBot="1" x14ac:dyDescent="0.3">
      <c r="A55" s="19">
        <v>1</v>
      </c>
      <c r="B55" s="20" t="s">
        <v>11</v>
      </c>
      <c r="C55" s="40" t="s">
        <v>76</v>
      </c>
      <c r="D55" s="22">
        <v>2460</v>
      </c>
      <c r="E55" s="40" t="s">
        <v>4</v>
      </c>
      <c r="F55" s="53"/>
      <c r="G55" s="23">
        <f t="shared" ref="G55" si="4">D55*F55</f>
        <v>0</v>
      </c>
      <c r="H55" s="25"/>
    </row>
    <row r="56" spans="1:11" ht="20.100000000000001" customHeight="1" thickBot="1" x14ac:dyDescent="0.3">
      <c r="A56" s="29"/>
      <c r="B56" s="30"/>
      <c r="C56" s="68" t="s">
        <v>75</v>
      </c>
      <c r="D56" s="68"/>
      <c r="E56" s="68"/>
      <c r="F56" s="68"/>
      <c r="G56" s="31">
        <f>SUM(G55)</f>
        <v>0</v>
      </c>
      <c r="H56" s="25"/>
    </row>
    <row r="57" spans="1:11" ht="20.100000000000001" customHeight="1" thickBot="1" x14ac:dyDescent="0.3">
      <c r="A57" s="32"/>
      <c r="B57" s="32"/>
      <c r="C57" s="44"/>
      <c r="D57" s="33"/>
      <c r="E57" s="45"/>
      <c r="F57" s="34"/>
      <c r="G57" s="46"/>
      <c r="H57" s="25"/>
    </row>
    <row r="58" spans="1:11" ht="20.100000000000001" customHeight="1" thickBot="1" x14ac:dyDescent="0.3">
      <c r="A58" s="32"/>
      <c r="B58" s="32"/>
      <c r="C58" s="69" t="s">
        <v>114</v>
      </c>
      <c r="D58" s="69"/>
      <c r="E58" s="69"/>
      <c r="F58" s="69"/>
      <c r="G58" s="49">
        <f>SUM(G37,G51,G56)</f>
        <v>24000</v>
      </c>
      <c r="H58" s="25"/>
    </row>
    <row r="59" spans="1:11" ht="20.100000000000001" customHeight="1" thickBot="1" x14ac:dyDescent="0.3">
      <c r="A59" s="32"/>
      <c r="B59" s="32"/>
      <c r="C59" s="45"/>
      <c r="D59" s="33"/>
      <c r="E59" s="45"/>
      <c r="F59" s="34"/>
      <c r="G59" s="46"/>
      <c r="H59" s="25"/>
    </row>
    <row r="60" spans="1:11" ht="20.100000000000001" customHeight="1" thickBot="1" x14ac:dyDescent="0.3">
      <c r="A60" s="32"/>
      <c r="B60" s="32"/>
      <c r="C60" s="65" t="s">
        <v>26</v>
      </c>
      <c r="D60" s="66"/>
      <c r="E60" s="67"/>
      <c r="F60" s="85"/>
      <c r="G60" s="47">
        <f>ROUND(F60*G58,0)</f>
        <v>0</v>
      </c>
      <c r="H60" s="73" t="str">
        <f>IF(F60&gt;0.1,"Value is higher than 10%","")</f>
        <v/>
      </c>
    </row>
    <row r="61" spans="1:11" ht="20.100000000000001" customHeight="1" thickBot="1" x14ac:dyDescent="0.3">
      <c r="A61" s="32"/>
      <c r="B61" s="32"/>
      <c r="C61" s="45"/>
      <c r="D61" s="33"/>
      <c r="E61" s="45"/>
      <c r="F61" s="34"/>
      <c r="G61" s="46"/>
      <c r="H61" s="25"/>
      <c r="I61" s="25"/>
      <c r="J61" s="3"/>
      <c r="K61" s="3"/>
    </row>
    <row r="62" spans="1:11" ht="20.100000000000001" customHeight="1" thickBot="1" x14ac:dyDescent="0.3">
      <c r="A62" s="32"/>
      <c r="B62" s="32"/>
      <c r="C62" s="48"/>
      <c r="D62" s="55" t="s">
        <v>80</v>
      </c>
      <c r="E62" s="56"/>
      <c r="F62" s="56"/>
      <c r="G62" s="49">
        <f>G58+G60</f>
        <v>24000</v>
      </c>
      <c r="H62" s="25"/>
      <c r="I62" s="25"/>
      <c r="J62" s="3"/>
      <c r="K62" s="3"/>
    </row>
    <row r="63" spans="1:11" ht="20.100000000000001" customHeight="1" thickBot="1" x14ac:dyDescent="0.3">
      <c r="A63" s="32"/>
      <c r="B63" s="32"/>
      <c r="C63" s="45"/>
      <c r="D63" s="33"/>
      <c r="E63" s="45"/>
      <c r="F63" s="34"/>
      <c r="G63" s="50"/>
      <c r="H63" s="25"/>
      <c r="I63" s="25"/>
      <c r="J63" s="3"/>
      <c r="K63" s="3"/>
    </row>
    <row r="64" spans="1:11" ht="16.5" thickBot="1" x14ac:dyDescent="0.3">
      <c r="A64" s="61" t="s">
        <v>105</v>
      </c>
      <c r="B64" s="62"/>
      <c r="C64" s="62"/>
      <c r="D64" s="63"/>
      <c r="E64" s="63"/>
      <c r="F64" s="63"/>
      <c r="G64" s="64"/>
      <c r="H64" s="54"/>
      <c r="I64" s="54"/>
      <c r="J64" s="3"/>
      <c r="K64" s="3"/>
    </row>
    <row r="65" spans="1:7" ht="15.75" x14ac:dyDescent="0.25">
      <c r="A65" s="4" t="s">
        <v>16</v>
      </c>
      <c r="B65" s="5"/>
      <c r="C65" s="6"/>
      <c r="D65" s="6"/>
      <c r="E65" s="6"/>
      <c r="F65" s="7"/>
      <c r="G65" s="8"/>
    </row>
    <row r="66" spans="1:7" ht="15.75" x14ac:dyDescent="0.25">
      <c r="A66" s="9"/>
      <c r="B66" s="10"/>
      <c r="C66" s="10"/>
      <c r="D66" s="10"/>
      <c r="E66" s="10"/>
      <c r="F66" s="11"/>
      <c r="G66" s="12"/>
    </row>
    <row r="67" spans="1:7" ht="16.5" thickBot="1" x14ac:dyDescent="0.3">
      <c r="A67" s="13" t="s">
        <v>0</v>
      </c>
      <c r="B67" s="14" t="s">
        <v>17</v>
      </c>
      <c r="C67" s="15" t="s">
        <v>2</v>
      </c>
      <c r="D67" s="14" t="s">
        <v>18</v>
      </c>
      <c r="E67" s="14" t="s">
        <v>1</v>
      </c>
      <c r="F67" s="16" t="s">
        <v>3</v>
      </c>
      <c r="G67" s="17" t="s">
        <v>19</v>
      </c>
    </row>
    <row r="68" spans="1:7" ht="20.100000000000001" customHeight="1" x14ac:dyDescent="0.25">
      <c r="A68" s="19">
        <v>1</v>
      </c>
      <c r="B68" s="20" t="s">
        <v>10</v>
      </c>
      <c r="C68" s="88" t="s">
        <v>50</v>
      </c>
      <c r="D68" s="22">
        <v>6</v>
      </c>
      <c r="E68" s="88" t="s">
        <v>9</v>
      </c>
      <c r="F68" s="53"/>
      <c r="G68" s="40">
        <f>D68*F68</f>
        <v>0</v>
      </c>
    </row>
    <row r="69" spans="1:7" ht="20.100000000000001" customHeight="1" x14ac:dyDescent="0.25">
      <c r="A69" s="19">
        <f>A68+1</f>
        <v>2</v>
      </c>
      <c r="B69" s="20" t="s">
        <v>28</v>
      </c>
      <c r="C69" s="88" t="s">
        <v>81</v>
      </c>
      <c r="D69" s="22">
        <v>6</v>
      </c>
      <c r="E69" s="88" t="s">
        <v>9</v>
      </c>
      <c r="F69" s="53"/>
      <c r="G69" s="40">
        <f t="shared" ref="G69:G103" si="5">D69*F69</f>
        <v>0</v>
      </c>
    </row>
    <row r="70" spans="1:7" ht="20.100000000000001" customHeight="1" x14ac:dyDescent="0.25">
      <c r="A70" s="19">
        <f t="shared" ref="A70:A101" si="6">A69+1</f>
        <v>3</v>
      </c>
      <c r="B70" s="20" t="s">
        <v>15</v>
      </c>
      <c r="C70" s="88" t="s">
        <v>120</v>
      </c>
      <c r="D70" s="22">
        <v>1</v>
      </c>
      <c r="E70" s="88" t="s">
        <v>9</v>
      </c>
      <c r="F70" s="53"/>
      <c r="G70" s="40">
        <f t="shared" si="5"/>
        <v>0</v>
      </c>
    </row>
    <row r="71" spans="1:7" ht="20.100000000000001" customHeight="1" x14ac:dyDescent="0.25">
      <c r="A71" s="19">
        <f t="shared" si="6"/>
        <v>4</v>
      </c>
      <c r="B71" s="20" t="s">
        <v>28</v>
      </c>
      <c r="C71" s="88" t="s">
        <v>110</v>
      </c>
      <c r="D71" s="22">
        <v>220</v>
      </c>
      <c r="E71" s="88" t="s">
        <v>4</v>
      </c>
      <c r="F71" s="53"/>
      <c r="G71" s="40">
        <f t="shared" si="5"/>
        <v>0</v>
      </c>
    </row>
    <row r="72" spans="1:7" ht="20.100000000000001" customHeight="1" x14ac:dyDescent="0.25">
      <c r="A72" s="19">
        <f t="shared" si="6"/>
        <v>5</v>
      </c>
      <c r="B72" s="20" t="s">
        <v>29</v>
      </c>
      <c r="C72" s="88" t="s">
        <v>82</v>
      </c>
      <c r="D72" s="22">
        <v>1</v>
      </c>
      <c r="E72" s="88" t="s">
        <v>9</v>
      </c>
      <c r="F72" s="53"/>
      <c r="G72" s="40">
        <f t="shared" si="5"/>
        <v>0</v>
      </c>
    </row>
    <row r="73" spans="1:7" ht="20.100000000000001" customHeight="1" x14ac:dyDescent="0.25">
      <c r="A73" s="19">
        <f t="shared" si="6"/>
        <v>6</v>
      </c>
      <c r="B73" s="20" t="s">
        <v>29</v>
      </c>
      <c r="C73" s="88" t="s">
        <v>83</v>
      </c>
      <c r="D73" s="22">
        <v>4</v>
      </c>
      <c r="E73" s="88" t="s">
        <v>9</v>
      </c>
      <c r="F73" s="53"/>
      <c r="G73" s="40">
        <f t="shared" si="5"/>
        <v>0</v>
      </c>
    </row>
    <row r="74" spans="1:7" ht="20.100000000000001" customHeight="1" x14ac:dyDescent="0.25">
      <c r="A74" s="19">
        <f t="shared" si="6"/>
        <v>7</v>
      </c>
      <c r="B74" s="20" t="s">
        <v>29</v>
      </c>
      <c r="C74" s="88" t="s">
        <v>84</v>
      </c>
      <c r="D74" s="22">
        <v>1</v>
      </c>
      <c r="E74" s="88" t="s">
        <v>9</v>
      </c>
      <c r="F74" s="53"/>
      <c r="G74" s="40">
        <f t="shared" si="5"/>
        <v>0</v>
      </c>
    </row>
    <row r="75" spans="1:7" ht="20.100000000000001" customHeight="1" x14ac:dyDescent="0.25">
      <c r="A75" s="19">
        <f t="shared" si="6"/>
        <v>8</v>
      </c>
      <c r="B75" s="20" t="s">
        <v>55</v>
      </c>
      <c r="C75" s="88" t="s">
        <v>85</v>
      </c>
      <c r="D75" s="22">
        <v>3</v>
      </c>
      <c r="E75" s="88" t="s">
        <v>9</v>
      </c>
      <c r="F75" s="53"/>
      <c r="G75" s="40">
        <f t="shared" si="5"/>
        <v>0</v>
      </c>
    </row>
    <row r="76" spans="1:7" ht="20.100000000000001" customHeight="1" x14ac:dyDescent="0.25">
      <c r="A76" s="19">
        <f t="shared" si="6"/>
        <v>9</v>
      </c>
      <c r="B76" s="20" t="s">
        <v>29</v>
      </c>
      <c r="C76" s="88" t="s">
        <v>86</v>
      </c>
      <c r="D76" s="22">
        <v>1</v>
      </c>
      <c r="E76" s="88" t="s">
        <v>9</v>
      </c>
      <c r="F76" s="53"/>
      <c r="G76" s="40">
        <f t="shared" si="5"/>
        <v>0</v>
      </c>
    </row>
    <row r="77" spans="1:7" ht="20.100000000000001" customHeight="1" x14ac:dyDescent="0.25">
      <c r="A77" s="19">
        <f t="shared" si="6"/>
        <v>10</v>
      </c>
      <c r="B77" s="20" t="s">
        <v>31</v>
      </c>
      <c r="C77" s="88" t="s">
        <v>64</v>
      </c>
      <c r="D77" s="22">
        <v>1</v>
      </c>
      <c r="E77" s="88" t="s">
        <v>9</v>
      </c>
      <c r="F77" s="53"/>
      <c r="G77" s="40">
        <f t="shared" si="5"/>
        <v>0</v>
      </c>
    </row>
    <row r="78" spans="1:7" ht="20.100000000000001" customHeight="1" x14ac:dyDescent="0.25">
      <c r="A78" s="19">
        <f t="shared" si="6"/>
        <v>11</v>
      </c>
      <c r="B78" s="20" t="s">
        <v>31</v>
      </c>
      <c r="C78" s="88" t="s">
        <v>122</v>
      </c>
      <c r="D78" s="22">
        <v>1</v>
      </c>
      <c r="E78" s="88" t="s">
        <v>9</v>
      </c>
      <c r="F78" s="53"/>
      <c r="G78" s="40">
        <f t="shared" si="5"/>
        <v>0</v>
      </c>
    </row>
    <row r="79" spans="1:7" ht="20.100000000000001" customHeight="1" x14ac:dyDescent="0.25">
      <c r="A79" s="19">
        <v>12</v>
      </c>
      <c r="B79" s="20" t="s">
        <v>28</v>
      </c>
      <c r="C79" s="88" t="s">
        <v>111</v>
      </c>
      <c r="D79" s="22">
        <v>2150</v>
      </c>
      <c r="E79" s="88" t="s">
        <v>4</v>
      </c>
      <c r="F79" s="53"/>
      <c r="G79" s="40">
        <f t="shared" si="5"/>
        <v>0</v>
      </c>
    </row>
    <row r="80" spans="1:7" ht="20.100000000000001" customHeight="1" x14ac:dyDescent="0.25">
      <c r="A80" s="19">
        <v>13</v>
      </c>
      <c r="B80" s="20" t="s">
        <v>29</v>
      </c>
      <c r="C80" s="88" t="s">
        <v>87</v>
      </c>
      <c r="D80" s="22">
        <v>11</v>
      </c>
      <c r="E80" s="88" t="s">
        <v>9</v>
      </c>
      <c r="F80" s="53"/>
      <c r="G80" s="40">
        <f t="shared" si="5"/>
        <v>0</v>
      </c>
    </row>
    <row r="81" spans="1:7" ht="20.100000000000001" customHeight="1" x14ac:dyDescent="0.25">
      <c r="A81" s="19">
        <v>14</v>
      </c>
      <c r="B81" s="20" t="s">
        <v>29</v>
      </c>
      <c r="C81" s="88" t="s">
        <v>88</v>
      </c>
      <c r="D81" s="22">
        <v>5</v>
      </c>
      <c r="E81" s="88" t="s">
        <v>9</v>
      </c>
      <c r="F81" s="53"/>
      <c r="G81" s="40">
        <f t="shared" si="5"/>
        <v>0</v>
      </c>
    </row>
    <row r="82" spans="1:7" ht="20.100000000000001" customHeight="1" x14ac:dyDescent="0.25">
      <c r="A82" s="19">
        <f t="shared" si="6"/>
        <v>15</v>
      </c>
      <c r="B82" s="20" t="s">
        <v>29</v>
      </c>
      <c r="C82" s="88" t="s">
        <v>89</v>
      </c>
      <c r="D82" s="22">
        <v>17</v>
      </c>
      <c r="E82" s="88" t="s">
        <v>9</v>
      </c>
      <c r="F82" s="53"/>
      <c r="G82" s="40">
        <f t="shared" si="5"/>
        <v>0</v>
      </c>
    </row>
    <row r="83" spans="1:7" ht="20.100000000000001" customHeight="1" x14ac:dyDescent="0.25">
      <c r="A83" s="19">
        <f t="shared" si="6"/>
        <v>16</v>
      </c>
      <c r="B83" s="20" t="s">
        <v>29</v>
      </c>
      <c r="C83" s="88" t="s">
        <v>90</v>
      </c>
      <c r="D83" s="22">
        <v>10</v>
      </c>
      <c r="E83" s="88" t="s">
        <v>9</v>
      </c>
      <c r="F83" s="53"/>
      <c r="G83" s="40">
        <f t="shared" si="5"/>
        <v>0</v>
      </c>
    </row>
    <row r="84" spans="1:7" ht="20.100000000000001" customHeight="1" x14ac:dyDescent="0.25">
      <c r="A84" s="19">
        <f t="shared" si="6"/>
        <v>17</v>
      </c>
      <c r="B84" s="20" t="s">
        <v>29</v>
      </c>
      <c r="C84" s="88" t="s">
        <v>58</v>
      </c>
      <c r="D84" s="22">
        <v>10</v>
      </c>
      <c r="E84" s="88" t="s">
        <v>9</v>
      </c>
      <c r="F84" s="53"/>
      <c r="G84" s="40">
        <f t="shared" si="5"/>
        <v>0</v>
      </c>
    </row>
    <row r="85" spans="1:7" ht="20.100000000000001" customHeight="1" x14ac:dyDescent="0.25">
      <c r="A85" s="19">
        <f t="shared" si="6"/>
        <v>18</v>
      </c>
      <c r="B85" s="20" t="s">
        <v>55</v>
      </c>
      <c r="C85" s="88" t="s">
        <v>47</v>
      </c>
      <c r="D85" s="22">
        <v>39</v>
      </c>
      <c r="E85" s="88" t="s">
        <v>9</v>
      </c>
      <c r="F85" s="53"/>
      <c r="G85" s="40">
        <f t="shared" si="5"/>
        <v>0</v>
      </c>
    </row>
    <row r="86" spans="1:7" ht="20.100000000000001" customHeight="1" x14ac:dyDescent="0.25">
      <c r="A86" s="19">
        <f t="shared" si="6"/>
        <v>19</v>
      </c>
      <c r="B86" s="20" t="s">
        <v>30</v>
      </c>
      <c r="C86" s="88" t="s">
        <v>36</v>
      </c>
      <c r="D86" s="22">
        <v>5</v>
      </c>
      <c r="E86" s="88" t="s">
        <v>9</v>
      </c>
      <c r="F86" s="53"/>
      <c r="G86" s="40">
        <f t="shared" si="5"/>
        <v>0</v>
      </c>
    </row>
    <row r="87" spans="1:7" ht="20.100000000000001" customHeight="1" x14ac:dyDescent="0.25">
      <c r="A87" s="19">
        <f t="shared" si="6"/>
        <v>20</v>
      </c>
      <c r="B87" s="20" t="s">
        <v>31</v>
      </c>
      <c r="C87" s="88" t="s">
        <v>121</v>
      </c>
      <c r="D87" s="22">
        <v>2</v>
      </c>
      <c r="E87" s="88" t="s">
        <v>9</v>
      </c>
      <c r="F87" s="53"/>
      <c r="G87" s="40">
        <f t="shared" si="5"/>
        <v>0</v>
      </c>
    </row>
    <row r="88" spans="1:7" ht="20.100000000000001" customHeight="1" x14ac:dyDescent="0.25">
      <c r="A88" s="19">
        <f t="shared" si="6"/>
        <v>21</v>
      </c>
      <c r="B88" s="20" t="s">
        <v>28</v>
      </c>
      <c r="C88" s="88" t="s">
        <v>112</v>
      </c>
      <c r="D88" s="22">
        <v>740</v>
      </c>
      <c r="E88" s="88" t="s">
        <v>4</v>
      </c>
      <c r="F88" s="53"/>
      <c r="G88" s="40">
        <f t="shared" si="5"/>
        <v>0</v>
      </c>
    </row>
    <row r="89" spans="1:7" ht="20.100000000000001" customHeight="1" x14ac:dyDescent="0.25">
      <c r="A89" s="19">
        <f t="shared" si="6"/>
        <v>22</v>
      </c>
      <c r="B89" s="20" t="s">
        <v>29</v>
      </c>
      <c r="C89" s="88" t="s">
        <v>59</v>
      </c>
      <c r="D89" s="22">
        <v>4</v>
      </c>
      <c r="E89" s="88" t="s">
        <v>9</v>
      </c>
      <c r="F89" s="53"/>
      <c r="G89" s="40">
        <f t="shared" si="5"/>
        <v>0</v>
      </c>
    </row>
    <row r="90" spans="1:7" ht="20.100000000000001" customHeight="1" x14ac:dyDescent="0.25">
      <c r="A90" s="19">
        <f t="shared" si="6"/>
        <v>23</v>
      </c>
      <c r="B90" s="20" t="s">
        <v>29</v>
      </c>
      <c r="C90" s="88" t="s">
        <v>60</v>
      </c>
      <c r="D90" s="22">
        <v>2</v>
      </c>
      <c r="E90" s="88" t="s">
        <v>9</v>
      </c>
      <c r="F90" s="53"/>
      <c r="G90" s="40">
        <f t="shared" si="5"/>
        <v>0</v>
      </c>
    </row>
    <row r="91" spans="1:7" ht="20.100000000000001" customHeight="1" x14ac:dyDescent="0.25">
      <c r="A91" s="19">
        <f t="shared" si="6"/>
        <v>24</v>
      </c>
      <c r="B91" s="20" t="s">
        <v>29</v>
      </c>
      <c r="C91" s="88" t="s">
        <v>91</v>
      </c>
      <c r="D91" s="22">
        <v>1</v>
      </c>
      <c r="E91" s="88" t="s">
        <v>9</v>
      </c>
      <c r="F91" s="53"/>
      <c r="G91" s="40">
        <f t="shared" si="5"/>
        <v>0</v>
      </c>
    </row>
    <row r="92" spans="1:7" ht="20.100000000000001" customHeight="1" x14ac:dyDescent="0.25">
      <c r="A92" s="19">
        <f t="shared" si="6"/>
        <v>25</v>
      </c>
      <c r="B92" s="20" t="s">
        <v>29</v>
      </c>
      <c r="C92" s="88" t="s">
        <v>92</v>
      </c>
      <c r="D92" s="22">
        <v>2</v>
      </c>
      <c r="E92" s="88" t="s">
        <v>9</v>
      </c>
      <c r="F92" s="53"/>
      <c r="G92" s="40">
        <f t="shared" si="5"/>
        <v>0</v>
      </c>
    </row>
    <row r="93" spans="1:7" ht="20.100000000000001" customHeight="1" x14ac:dyDescent="0.25">
      <c r="A93" s="19">
        <f t="shared" si="6"/>
        <v>26</v>
      </c>
      <c r="B93" s="20" t="s">
        <v>29</v>
      </c>
      <c r="C93" s="88" t="s">
        <v>61</v>
      </c>
      <c r="D93" s="22">
        <v>12</v>
      </c>
      <c r="E93" s="88" t="s">
        <v>9</v>
      </c>
      <c r="F93" s="53"/>
      <c r="G93" s="40">
        <f t="shared" si="5"/>
        <v>0</v>
      </c>
    </row>
    <row r="94" spans="1:7" ht="20.100000000000001" customHeight="1" x14ac:dyDescent="0.25">
      <c r="A94" s="19">
        <f t="shared" si="6"/>
        <v>27</v>
      </c>
      <c r="B94" s="20" t="s">
        <v>29</v>
      </c>
      <c r="C94" s="88" t="s">
        <v>22</v>
      </c>
      <c r="D94" s="22">
        <v>3</v>
      </c>
      <c r="E94" s="88" t="s">
        <v>9</v>
      </c>
      <c r="F94" s="53"/>
      <c r="G94" s="40">
        <f t="shared" si="5"/>
        <v>0</v>
      </c>
    </row>
    <row r="95" spans="1:7" ht="20.100000000000001" customHeight="1" x14ac:dyDescent="0.25">
      <c r="A95" s="19">
        <f t="shared" si="6"/>
        <v>28</v>
      </c>
      <c r="B95" s="20" t="s">
        <v>55</v>
      </c>
      <c r="C95" s="88" t="s">
        <v>20</v>
      </c>
      <c r="D95" s="22">
        <v>14</v>
      </c>
      <c r="E95" s="88" t="s">
        <v>9</v>
      </c>
      <c r="F95" s="53"/>
      <c r="G95" s="40">
        <f t="shared" si="5"/>
        <v>0</v>
      </c>
    </row>
    <row r="96" spans="1:7" ht="20.100000000000001" customHeight="1" x14ac:dyDescent="0.25">
      <c r="A96" s="19">
        <f t="shared" si="6"/>
        <v>29</v>
      </c>
      <c r="B96" s="20" t="s">
        <v>28</v>
      </c>
      <c r="C96" s="88" t="s">
        <v>113</v>
      </c>
      <c r="D96" s="22">
        <v>160</v>
      </c>
      <c r="E96" s="88" t="s">
        <v>4</v>
      </c>
      <c r="F96" s="53"/>
      <c r="G96" s="40">
        <f t="shared" si="5"/>
        <v>0</v>
      </c>
    </row>
    <row r="97" spans="1:7" ht="20.100000000000001" customHeight="1" x14ac:dyDescent="0.25">
      <c r="A97" s="19">
        <f t="shared" si="6"/>
        <v>30</v>
      </c>
      <c r="B97" s="20" t="s">
        <v>14</v>
      </c>
      <c r="C97" s="88" t="s">
        <v>40</v>
      </c>
      <c r="D97" s="22">
        <v>16</v>
      </c>
      <c r="E97" s="88" t="s">
        <v>9</v>
      </c>
      <c r="F97" s="53"/>
      <c r="G97" s="40">
        <f t="shared" si="5"/>
        <v>0</v>
      </c>
    </row>
    <row r="98" spans="1:7" ht="20.100000000000001" customHeight="1" x14ac:dyDescent="0.25">
      <c r="A98" s="19">
        <f t="shared" si="6"/>
        <v>31</v>
      </c>
      <c r="B98" s="20" t="s">
        <v>14</v>
      </c>
      <c r="C98" s="88" t="s">
        <v>41</v>
      </c>
      <c r="D98" s="22">
        <v>12</v>
      </c>
      <c r="E98" s="88" t="s">
        <v>9</v>
      </c>
      <c r="F98" s="53"/>
      <c r="G98" s="40">
        <f t="shared" si="5"/>
        <v>0</v>
      </c>
    </row>
    <row r="99" spans="1:7" ht="20.100000000000001" customHeight="1" x14ac:dyDescent="0.25">
      <c r="A99" s="19">
        <f t="shared" si="6"/>
        <v>32</v>
      </c>
      <c r="B99" s="20" t="s">
        <v>14</v>
      </c>
      <c r="C99" s="88" t="s">
        <v>62</v>
      </c>
      <c r="D99" s="22">
        <v>1</v>
      </c>
      <c r="E99" s="88" t="s">
        <v>9</v>
      </c>
      <c r="F99" s="53"/>
      <c r="G99" s="40">
        <f t="shared" si="5"/>
        <v>0</v>
      </c>
    </row>
    <row r="100" spans="1:7" ht="20.100000000000001" customHeight="1" x14ac:dyDescent="0.25">
      <c r="A100" s="19">
        <f t="shared" si="6"/>
        <v>33</v>
      </c>
      <c r="B100" s="20" t="s">
        <v>68</v>
      </c>
      <c r="C100" s="88" t="s">
        <v>70</v>
      </c>
      <c r="D100" s="22">
        <v>8</v>
      </c>
      <c r="E100" s="88" t="s">
        <v>9</v>
      </c>
      <c r="F100" s="53"/>
      <c r="G100" s="40">
        <f t="shared" si="5"/>
        <v>0</v>
      </c>
    </row>
    <row r="101" spans="1:7" ht="20.100000000000001" customHeight="1" x14ac:dyDescent="0.25">
      <c r="A101" s="19">
        <f t="shared" si="6"/>
        <v>34</v>
      </c>
      <c r="B101" s="20" t="s">
        <v>68</v>
      </c>
      <c r="C101" s="88" t="s">
        <v>69</v>
      </c>
      <c r="D101" s="22">
        <v>16</v>
      </c>
      <c r="E101" s="88" t="s">
        <v>9</v>
      </c>
      <c r="F101" s="53"/>
      <c r="G101" s="40">
        <f t="shared" si="5"/>
        <v>0</v>
      </c>
    </row>
    <row r="102" spans="1:7" ht="20.100000000000001" customHeight="1" x14ac:dyDescent="0.25">
      <c r="A102" s="19">
        <f>A101+1</f>
        <v>35</v>
      </c>
      <c r="B102" s="20" t="s">
        <v>56</v>
      </c>
      <c r="C102" s="88" t="s">
        <v>57</v>
      </c>
      <c r="D102" s="22">
        <v>7</v>
      </c>
      <c r="E102" s="88" t="s">
        <v>9</v>
      </c>
      <c r="F102" s="53"/>
      <c r="G102" s="40">
        <f t="shared" si="5"/>
        <v>0</v>
      </c>
    </row>
    <row r="103" spans="1:7" ht="20.100000000000001" customHeight="1" x14ac:dyDescent="0.25">
      <c r="A103" s="19">
        <f t="shared" ref="A103:A105" si="7">A102+1</f>
        <v>36</v>
      </c>
      <c r="B103" s="20" t="s">
        <v>93</v>
      </c>
      <c r="C103" s="88" t="s">
        <v>94</v>
      </c>
      <c r="D103" s="22">
        <v>288</v>
      </c>
      <c r="E103" s="88" t="s">
        <v>95</v>
      </c>
      <c r="F103" s="53"/>
      <c r="G103" s="40">
        <f t="shared" si="5"/>
        <v>0</v>
      </c>
    </row>
    <row r="104" spans="1:7" ht="20.100000000000001" customHeight="1" x14ac:dyDescent="0.25">
      <c r="A104" s="19">
        <f t="shared" si="7"/>
        <v>37</v>
      </c>
      <c r="B104" s="20" t="s">
        <v>96</v>
      </c>
      <c r="C104" s="88" t="s">
        <v>72</v>
      </c>
      <c r="D104" s="93">
        <v>1</v>
      </c>
      <c r="E104" s="88" t="s">
        <v>78</v>
      </c>
      <c r="F104" s="21" t="s">
        <v>97</v>
      </c>
      <c r="G104" s="40">
        <v>4000</v>
      </c>
    </row>
    <row r="105" spans="1:7" ht="20.100000000000001" customHeight="1" thickBot="1" x14ac:dyDescent="0.3">
      <c r="A105" s="19">
        <f t="shared" si="7"/>
        <v>38</v>
      </c>
      <c r="B105" s="20" t="s">
        <v>96</v>
      </c>
      <c r="C105" s="88" t="s">
        <v>73</v>
      </c>
      <c r="D105" s="93">
        <v>1</v>
      </c>
      <c r="E105" s="88" t="s">
        <v>78</v>
      </c>
      <c r="F105" s="21" t="s">
        <v>97</v>
      </c>
      <c r="G105" s="40">
        <v>20000</v>
      </c>
    </row>
    <row r="106" spans="1:7" ht="20.100000000000001" customHeight="1" thickBot="1" x14ac:dyDescent="0.3">
      <c r="A106" s="29"/>
      <c r="B106" s="30"/>
      <c r="C106" s="68" t="s">
        <v>45</v>
      </c>
      <c r="D106" s="68"/>
      <c r="E106" s="68"/>
      <c r="F106" s="68"/>
      <c r="G106" s="31">
        <f>SUM(G68:G105)</f>
        <v>24000</v>
      </c>
    </row>
    <row r="107" spans="1:7" ht="3" customHeight="1" thickBot="1" x14ac:dyDescent="0.3">
      <c r="A107" s="32"/>
      <c r="B107" s="32"/>
      <c r="C107" s="10"/>
      <c r="D107" s="33"/>
      <c r="E107" s="10"/>
      <c r="F107" s="34"/>
      <c r="G107" s="35"/>
    </row>
    <row r="108" spans="1:7" ht="20.100000000000001" customHeight="1" x14ac:dyDescent="0.25">
      <c r="A108" s="4" t="s">
        <v>44</v>
      </c>
      <c r="B108" s="5"/>
      <c r="C108" s="36"/>
      <c r="D108" s="37"/>
      <c r="E108" s="36"/>
      <c r="F108" s="38"/>
      <c r="G108" s="8"/>
    </row>
    <row r="109" spans="1:7" ht="20.100000000000001" customHeight="1" thickBot="1" x14ac:dyDescent="0.3">
      <c r="A109" s="13" t="s">
        <v>0</v>
      </c>
      <c r="B109" s="14" t="s">
        <v>17</v>
      </c>
      <c r="C109" s="15" t="s">
        <v>2</v>
      </c>
      <c r="D109" s="14" t="s">
        <v>18</v>
      </c>
      <c r="E109" s="14" t="s">
        <v>1</v>
      </c>
      <c r="F109" s="16" t="s">
        <v>3</v>
      </c>
      <c r="G109" s="39" t="s">
        <v>19</v>
      </c>
    </row>
    <row r="110" spans="1:7" ht="20.100000000000001" customHeight="1" x14ac:dyDescent="0.25">
      <c r="A110" s="19">
        <v>1</v>
      </c>
      <c r="B110" s="20" t="s">
        <v>32</v>
      </c>
      <c r="C110" s="40" t="s">
        <v>23</v>
      </c>
      <c r="D110" s="94">
        <v>615</v>
      </c>
      <c r="E110" s="40" t="s">
        <v>5</v>
      </c>
      <c r="F110" s="53"/>
      <c r="G110" s="23">
        <f>ROUND(D110*F110,0)</f>
        <v>0</v>
      </c>
    </row>
    <row r="111" spans="1:7" ht="20.100000000000001" customHeight="1" x14ac:dyDescent="0.25">
      <c r="A111" s="19">
        <f>A110+1</f>
        <v>2</v>
      </c>
      <c r="B111" s="91" t="s">
        <v>33</v>
      </c>
      <c r="C111" s="40" t="s">
        <v>39</v>
      </c>
      <c r="D111" s="22">
        <v>615</v>
      </c>
      <c r="E111" s="40" t="s">
        <v>5</v>
      </c>
      <c r="F111" s="53"/>
      <c r="G111" s="23">
        <f t="shared" ref="G111:G123" si="8">ROUND(D111*F111,0)</f>
        <v>0</v>
      </c>
    </row>
    <row r="112" spans="1:7" ht="20.100000000000001" customHeight="1" x14ac:dyDescent="0.25">
      <c r="A112" s="19">
        <f t="shared" ref="A112:A123" si="9">A111+1</f>
        <v>3</v>
      </c>
      <c r="B112" s="20" t="s">
        <v>6</v>
      </c>
      <c r="C112" s="40" t="s">
        <v>42</v>
      </c>
      <c r="D112" s="22">
        <v>1629</v>
      </c>
      <c r="E112" s="40" t="s">
        <v>5</v>
      </c>
      <c r="F112" s="53"/>
      <c r="G112" s="23">
        <f t="shared" si="8"/>
        <v>0</v>
      </c>
    </row>
    <row r="113" spans="1:8" ht="20.100000000000001" customHeight="1" x14ac:dyDescent="0.25">
      <c r="A113" s="19">
        <f t="shared" si="9"/>
        <v>4</v>
      </c>
      <c r="B113" s="20" t="s">
        <v>34</v>
      </c>
      <c r="C113" s="40" t="s">
        <v>37</v>
      </c>
      <c r="D113" s="22">
        <v>659</v>
      </c>
      <c r="E113" s="40" t="s">
        <v>5</v>
      </c>
      <c r="F113" s="53"/>
      <c r="G113" s="23">
        <f t="shared" si="8"/>
        <v>0</v>
      </c>
    </row>
    <row r="114" spans="1:8" ht="20.100000000000001" customHeight="1" x14ac:dyDescent="0.25">
      <c r="A114" s="19">
        <f t="shared" si="9"/>
        <v>5</v>
      </c>
      <c r="B114" s="20" t="s">
        <v>35</v>
      </c>
      <c r="C114" s="40" t="s">
        <v>24</v>
      </c>
      <c r="D114" s="22">
        <v>646</v>
      </c>
      <c r="E114" s="40" t="s">
        <v>5</v>
      </c>
      <c r="F114" s="53"/>
      <c r="G114" s="23">
        <f t="shared" si="8"/>
        <v>0</v>
      </c>
    </row>
    <row r="115" spans="1:8" ht="20.100000000000001" customHeight="1" x14ac:dyDescent="0.25">
      <c r="A115" s="19">
        <f t="shared" si="9"/>
        <v>6</v>
      </c>
      <c r="B115" s="20" t="s">
        <v>7</v>
      </c>
      <c r="C115" s="40" t="s">
        <v>43</v>
      </c>
      <c r="D115" s="22">
        <v>500</v>
      </c>
      <c r="E115" s="40" t="s">
        <v>5</v>
      </c>
      <c r="F115" s="53"/>
      <c r="G115" s="23">
        <f t="shared" si="8"/>
        <v>0</v>
      </c>
    </row>
    <row r="116" spans="1:8" ht="20.100000000000001" customHeight="1" x14ac:dyDescent="0.25">
      <c r="A116" s="19">
        <f t="shared" si="9"/>
        <v>7</v>
      </c>
      <c r="B116" s="20" t="s">
        <v>8</v>
      </c>
      <c r="C116" s="40" t="s">
        <v>25</v>
      </c>
      <c r="D116" s="22">
        <v>75</v>
      </c>
      <c r="E116" s="40" t="s">
        <v>5</v>
      </c>
      <c r="F116" s="53"/>
      <c r="G116" s="23">
        <f t="shared" si="8"/>
        <v>0</v>
      </c>
    </row>
    <row r="117" spans="1:8" ht="20.100000000000001" customHeight="1" x14ac:dyDescent="0.25">
      <c r="A117" s="19">
        <f t="shared" si="9"/>
        <v>8</v>
      </c>
      <c r="B117" s="20" t="s">
        <v>8</v>
      </c>
      <c r="C117" s="40" t="s">
        <v>98</v>
      </c>
      <c r="D117" s="22">
        <v>425</v>
      </c>
      <c r="E117" s="40" t="s">
        <v>5</v>
      </c>
      <c r="F117" s="53"/>
      <c r="G117" s="23">
        <f t="shared" si="8"/>
        <v>0</v>
      </c>
    </row>
    <row r="118" spans="1:8" ht="20.100000000000001" customHeight="1" x14ac:dyDescent="0.25">
      <c r="A118" s="19">
        <f t="shared" si="9"/>
        <v>9</v>
      </c>
      <c r="B118" s="20" t="s">
        <v>8</v>
      </c>
      <c r="C118" s="40" t="s">
        <v>99</v>
      </c>
      <c r="D118" s="22">
        <v>7</v>
      </c>
      <c r="E118" s="40" t="s">
        <v>9</v>
      </c>
      <c r="F118" s="53"/>
      <c r="G118" s="23">
        <f t="shared" si="8"/>
        <v>0</v>
      </c>
    </row>
    <row r="119" spans="1:8" ht="20.100000000000001" customHeight="1" x14ac:dyDescent="0.25">
      <c r="A119" s="19">
        <f t="shared" si="9"/>
        <v>10</v>
      </c>
      <c r="B119" s="20" t="s">
        <v>100</v>
      </c>
      <c r="C119" s="40" t="s">
        <v>101</v>
      </c>
      <c r="D119" s="22">
        <v>270</v>
      </c>
      <c r="E119" s="40" t="s">
        <v>4</v>
      </c>
      <c r="F119" s="53"/>
      <c r="G119" s="23">
        <f t="shared" si="8"/>
        <v>0</v>
      </c>
    </row>
    <row r="120" spans="1:8" ht="15.75" x14ac:dyDescent="0.25">
      <c r="A120" s="19">
        <f t="shared" si="9"/>
        <v>11</v>
      </c>
      <c r="B120" s="20" t="s">
        <v>102</v>
      </c>
      <c r="C120" s="40" t="s">
        <v>103</v>
      </c>
      <c r="D120" s="22">
        <v>270</v>
      </c>
      <c r="E120" s="40" t="s">
        <v>4</v>
      </c>
      <c r="F120" s="53"/>
      <c r="G120" s="23">
        <f t="shared" si="8"/>
        <v>0</v>
      </c>
    </row>
    <row r="121" spans="1:8" ht="15.75" x14ac:dyDescent="0.25">
      <c r="A121" s="19">
        <f t="shared" si="9"/>
        <v>12</v>
      </c>
      <c r="B121" s="20" t="s">
        <v>53</v>
      </c>
      <c r="C121" s="40" t="s">
        <v>104</v>
      </c>
      <c r="D121" s="22">
        <v>200</v>
      </c>
      <c r="E121" s="40" t="s">
        <v>4</v>
      </c>
      <c r="F121" s="53"/>
      <c r="G121" s="23">
        <f t="shared" si="8"/>
        <v>0</v>
      </c>
    </row>
    <row r="122" spans="1:8" ht="15.75" x14ac:dyDescent="0.25">
      <c r="A122" s="19">
        <f t="shared" si="9"/>
        <v>13</v>
      </c>
      <c r="B122" s="20" t="s">
        <v>54</v>
      </c>
      <c r="C122" s="40" t="s">
        <v>49</v>
      </c>
      <c r="D122" s="22">
        <v>150</v>
      </c>
      <c r="E122" s="40" t="s">
        <v>4</v>
      </c>
      <c r="F122" s="53"/>
      <c r="G122" s="23">
        <f t="shared" si="8"/>
        <v>0</v>
      </c>
    </row>
    <row r="123" spans="1:8" ht="20.100000000000001" customHeight="1" thickBot="1" x14ac:dyDescent="0.3">
      <c r="A123" s="19">
        <f t="shared" si="9"/>
        <v>14</v>
      </c>
      <c r="B123" s="20" t="s">
        <v>27</v>
      </c>
      <c r="C123" s="40" t="s">
        <v>12</v>
      </c>
      <c r="D123" s="22">
        <v>1444</v>
      </c>
      <c r="E123" s="40" t="s">
        <v>5</v>
      </c>
      <c r="F123" s="53"/>
      <c r="G123" s="23">
        <f t="shared" si="8"/>
        <v>0</v>
      </c>
    </row>
    <row r="124" spans="1:8" ht="20.100000000000001" customHeight="1" thickBot="1" x14ac:dyDescent="0.3">
      <c r="A124" s="29"/>
      <c r="B124" s="30"/>
      <c r="C124" s="68" t="s">
        <v>46</v>
      </c>
      <c r="D124" s="68"/>
      <c r="E124" s="68"/>
      <c r="F124" s="68"/>
      <c r="G124" s="31">
        <f>SUM(G110:G123)</f>
        <v>0</v>
      </c>
    </row>
    <row r="125" spans="1:8" ht="20.100000000000001" customHeight="1" thickBot="1" x14ac:dyDescent="0.3">
      <c r="A125" s="32"/>
      <c r="B125" s="32"/>
      <c r="C125" s="44"/>
      <c r="D125" s="33"/>
      <c r="E125" s="45"/>
      <c r="F125" s="34"/>
      <c r="G125" s="51"/>
    </row>
    <row r="126" spans="1:8" ht="20.100000000000001" customHeight="1" thickBot="1" x14ac:dyDescent="0.3">
      <c r="A126" s="32"/>
      <c r="B126" s="32"/>
      <c r="C126" s="69" t="s">
        <v>116</v>
      </c>
      <c r="D126" s="69"/>
      <c r="E126" s="69"/>
      <c r="F126" s="69"/>
      <c r="G126" s="49">
        <f>SUM(G106,G124)</f>
        <v>24000</v>
      </c>
    </row>
    <row r="127" spans="1:8" ht="20.100000000000001" customHeight="1" thickBot="1" x14ac:dyDescent="0.3">
      <c r="A127" s="32"/>
      <c r="B127" s="32"/>
      <c r="C127" s="45"/>
      <c r="D127" s="33"/>
      <c r="E127" s="45"/>
      <c r="F127" s="34"/>
      <c r="G127" s="50"/>
    </row>
    <row r="128" spans="1:8" ht="20.100000000000001" customHeight="1" thickBot="1" x14ac:dyDescent="0.3">
      <c r="A128" s="32"/>
      <c r="B128" s="32"/>
      <c r="C128" s="65" t="s">
        <v>26</v>
      </c>
      <c r="D128" s="66"/>
      <c r="E128" s="67"/>
      <c r="F128" s="85"/>
      <c r="G128" s="47">
        <f>ROUND(F128*G126,0)</f>
        <v>0</v>
      </c>
      <c r="H128" s="73" t="str">
        <f>IF(F128&gt;0.1,"Value is higher than 10%","")</f>
        <v/>
      </c>
    </row>
    <row r="129" spans="1:8" ht="20.100000000000001" customHeight="1" thickBot="1" x14ac:dyDescent="0.3">
      <c r="A129" s="32"/>
      <c r="B129" s="32"/>
      <c r="C129" s="45"/>
      <c r="D129" s="33"/>
      <c r="E129" s="45"/>
      <c r="F129" s="34"/>
      <c r="G129" s="50"/>
    </row>
    <row r="130" spans="1:8" ht="20.100000000000001" customHeight="1" thickBot="1" x14ac:dyDescent="0.3">
      <c r="A130" s="32"/>
      <c r="B130" s="32"/>
      <c r="C130" s="45"/>
      <c r="D130" s="55" t="s">
        <v>106</v>
      </c>
      <c r="E130" s="56"/>
      <c r="F130" s="56"/>
      <c r="G130" s="49">
        <f>G126+G128</f>
        <v>24000</v>
      </c>
    </row>
    <row r="131" spans="1:8" ht="15.75" thickBot="1" x14ac:dyDescent="0.3"/>
    <row r="132" spans="1:8" s="72" customFormat="1" ht="24" customHeight="1" thickBot="1" x14ac:dyDescent="0.4">
      <c r="C132" s="82"/>
      <c r="D132" s="83"/>
      <c r="E132" s="83"/>
      <c r="F132" s="84" t="s">
        <v>119</v>
      </c>
      <c r="G132" s="86">
        <f>G62+G130</f>
        <v>48000</v>
      </c>
    </row>
    <row r="133" spans="1:8" s="72" customFormat="1" ht="24" customHeight="1" x14ac:dyDescent="0.35">
      <c r="D133" s="74"/>
      <c r="E133" s="74"/>
      <c r="F133" s="75"/>
      <c r="G133" s="76"/>
    </row>
    <row r="135" spans="1:8" ht="18" x14ac:dyDescent="0.25">
      <c r="C135" s="70" t="s">
        <v>107</v>
      </c>
      <c r="D135" s="71"/>
      <c r="E135" s="71"/>
      <c r="F135" s="71"/>
      <c r="G135" s="77">
        <f>G132-G35-G36-G60-G104-G105-G128</f>
        <v>0</v>
      </c>
      <c r="H135" s="87"/>
    </row>
    <row r="136" spans="1:8" ht="18" x14ac:dyDescent="0.25">
      <c r="C136" s="70" t="s">
        <v>108</v>
      </c>
      <c r="D136" s="71"/>
      <c r="E136" s="71"/>
      <c r="F136" s="71"/>
      <c r="G136" s="78">
        <v>0.12</v>
      </c>
    </row>
    <row r="137" spans="1:8" ht="18" x14ac:dyDescent="0.25">
      <c r="C137" s="52"/>
      <c r="D137" s="70" t="s">
        <v>109</v>
      </c>
      <c r="E137" s="70"/>
      <c r="F137" s="70"/>
      <c r="G137" s="77">
        <f>G135*G136</f>
        <v>0</v>
      </c>
    </row>
  </sheetData>
  <sheetProtection algorithmName="SHA-512" hashValue="cod4rPfDeQ4U5uOhW0Gku8OvgQ0mRezGRzdKLr1aqdo+OWWB2vEM2p1rD5OCNa96+BPM8Nam49ZbcjFHFc1mpw==" saltValue="MrK18QUMljCxuznMbW4iHw==" spinCount="100000" sheet="1" objects="1" scenarios="1"/>
  <protectedRanges>
    <protectedRange sqref="H23:I23 H8:I9" name="Range1_1"/>
    <protectedRange sqref="H24:I27" name="Range1_2"/>
    <protectedRange sqref="H28:I29" name="Range1_3"/>
    <protectedRange sqref="H32:I33 H21:I21" name="Range1_5"/>
    <protectedRange sqref="H34:I35" name="Range1_6"/>
    <protectedRange sqref="H39:I39 H36:I36" name="Range1_7"/>
    <protectedRange sqref="H40:I40" name="Range1_8"/>
    <protectedRange sqref="H41:I44" name="Range1_10"/>
    <protectedRange sqref="H45:I46" name="Range1_11"/>
    <protectedRange sqref="H47:I47" name="Range1_12"/>
    <protectedRange sqref="H22:I22" name="Range1_13"/>
    <protectedRange sqref="H50:I50" name="Range1_26"/>
    <protectedRange sqref="H51:H53 I51:I52" name="Range1_27"/>
    <protectedRange sqref="H54" name="Range1_28"/>
    <protectedRange sqref="H55" name="Range1_29"/>
    <protectedRange sqref="H58:H63 I61:I63 H128" name="Range1_32"/>
    <protectedRange sqref="H56" name="Range1_3_1"/>
    <protectedRange sqref="H57" name="Range1_3_2"/>
    <protectedRange sqref="H16:H19" name="Range1_2_2"/>
    <protectedRange sqref="H10" name="Range1_1_3"/>
    <protectedRange sqref="H11" name="Range1_1_4"/>
    <protectedRange sqref="H12:H13" name="Range1_1_5"/>
    <protectedRange sqref="H14:H15" name="Range1_1_6"/>
    <protectedRange sqref="H37:H38" name="Range1_1_7"/>
    <protectedRange sqref="I90:J90 I69:J70" name="Range1_1_1"/>
    <protectedRange sqref="I91:J96" name="Range1_2_1"/>
    <protectedRange sqref="I97:J98" name="Range1_3_4"/>
    <protectedRange sqref="I88:J88 I100:J101" name="Range1_5_1"/>
    <protectedRange sqref="I102:J104" name="Range1_6_1"/>
    <protectedRange sqref="I108:J108 I105:J105" name="Range1_7_1"/>
    <protectedRange sqref="I109:J109" name="Range1_8_1"/>
    <protectedRange sqref="I110:J113" name="Range1_10_1"/>
    <protectedRange sqref="I114:J115" name="Range1_11_1"/>
    <protectedRange sqref="I116:J118" name="Range1_12_1"/>
    <protectedRange sqref="I89:J89" name="Range1_13_1"/>
    <protectedRange sqref="I123:J123" name="Range1_26_1"/>
    <protectedRange sqref="I124:J124" name="Range1_27_1"/>
    <protectedRange sqref="I125:J125" name="Range1_28_1"/>
    <protectedRange sqref="I126:J126" name="Range1_29_1"/>
    <protectedRange sqref="I129:J130" name="Range1_32_1"/>
    <protectedRange sqref="I127" name="Range1_3_1_1"/>
    <protectedRange sqref="I128" name="Range1_3_2_1"/>
    <protectedRange sqref="I81:I86" name="Range1_2_2_1"/>
    <protectedRange sqref="I71" name="Range1_1_3_1"/>
    <protectedRange sqref="I72:I73" name="Range1_1_4_1"/>
    <protectedRange sqref="I74:I77" name="Range1_1_5_1"/>
    <protectedRange sqref="I78:I80" name="Range1_1_6_1"/>
    <protectedRange sqref="I106:I107" name="Range1_1_7_1"/>
  </protectedRanges>
  <mergeCells count="20">
    <mergeCell ref="D130:F130"/>
    <mergeCell ref="D137:F137"/>
    <mergeCell ref="C135:F135"/>
    <mergeCell ref="C136:F136"/>
    <mergeCell ref="C106:F106"/>
    <mergeCell ref="C124:F124"/>
    <mergeCell ref="C128:E128"/>
    <mergeCell ref="A64:G64"/>
    <mergeCell ref="C126:F126"/>
    <mergeCell ref="D62:F62"/>
    <mergeCell ref="K6:M6"/>
    <mergeCell ref="A1:G1"/>
    <mergeCell ref="A2:G2"/>
    <mergeCell ref="J6:J7"/>
    <mergeCell ref="A3:G3"/>
    <mergeCell ref="C60:E60"/>
    <mergeCell ref="C37:F37"/>
    <mergeCell ref="C51:F51"/>
    <mergeCell ref="C56:F56"/>
    <mergeCell ref="C58:F58"/>
  </mergeCells>
  <pageMargins left="0.7" right="0.7" top="0.75" bottom="0.75" header="0.3" footer="0.3"/>
  <pageSetup scale="62" fitToHeight="0" orientation="portrait" r:id="rId1"/>
  <headerFooter>
    <oddFooter>&amp;L&amp;"Arial Narrow,Regular"&amp;10 182556  -  Appendix B - Bid Workbook&amp;R&amp;"Arial Narrow,Regular"&amp;10Page &amp;P of &amp;N</oddFooter>
  </headerFooter>
  <rowBreaks count="2" manualBreakCount="2">
    <brk id="37" max="6" man="1"/>
    <brk id="6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76eecf76ecd1b968b7ec6684bf584cd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0f0c529121c57162a9f10eb24be6c076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flict of Interest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1202</Spec_x0020__x0023_>
    <EmailSubject xmlns="http://schemas.microsoft.com/sharepoint/v3" xsi:nil="true"/>
    <Spec_x0020__x0023_ xmlns="b3fec781-62d2-4f50-9b0f-56b6ddda0866">1410330446</Spec_x0020__x0023_>
    <Doc_x0020_Type xmlns="c0086056-5044-4a33-b29f-c75672ab2bba">Appendix B Bid Workbook</Doc_x0020_Type>
    <S_Year xmlns="c0086056-5044-4a33-b29f-c75672ab2bba">2021</S_Year>
    <EmailCc xmlns="http://schemas.microsoft.com/sharepoint/v3" xsi:nil="true"/>
    <_dlc_DocId xmlns="53dbc0f4-2d3d-44b3-9905-25b4807b1361">EV5DVUR6RRZR-1275146407-40472</_dlc_DocId>
    <_dlc_DocIdUrl xmlns="53dbc0f4-2d3d-44b3-9905-25b4807b1361">
      <Url>http://finance/supply/pba/_layouts/15/DocIdRedir.aspx?ID=EV5DVUR6RRZR-1275146407-40472</Url>
      <Description>EV5DVUR6RRZR-1275146407-40472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1C59AF-FCDD-4A3B-8137-E041AFF828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6D82E-1CD6-4AE9-9FF3-6BAA31DBFF3F}">
  <ds:schemaRefs>
    <ds:schemaRef ds:uri="af23f7e8-60b8-4754-8d26-933e50c84a9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6a118c7-e855-4f4e-b8ad-80e33b796d81"/>
    <ds:schemaRef ds:uri="c0086056-5044-4a33-b29f-c75672ab2bba"/>
    <ds:schemaRef ds:uri="http://purl.org/dc/elements/1.1/"/>
    <ds:schemaRef ds:uri="http://schemas.microsoft.com/office/2006/metadata/properties"/>
    <ds:schemaRef ds:uri="53dbc0f4-2d3d-44b3-9905-25b4807b1361"/>
    <ds:schemaRef ds:uri="http://schemas.microsoft.com/sharepoint/v4"/>
    <ds:schemaRef ds:uri="http://schemas.microsoft.com/sharepoint/v3"/>
    <ds:schemaRef ds:uri="b3fec781-62d2-4f50-9b0f-56b6ddda08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3AA9A7-4099-4ADE-814E-7EF630CFDD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B5C3BF-7467-45EA-8CC2-25043E4BA2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Combined Bid Form</vt:lpstr>
      <vt:lpstr>'Combined Bid Form'!Print_Area</vt:lpstr>
      <vt:lpstr>'Combined Bid Form'!Print_Titles</vt:lpstr>
    </vt:vector>
  </TitlesOfParts>
  <Company/>
  <LinksUpToDate>false</LinksUpToDate>
  <SharedDoc>false</SharedDoc>
  <HyperlinkBase>1410330446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1410330446 Appendix B Bid Workbook</dc:title>
  <dc:creator>Doug Hurst</dc:creator>
  <cp:lastModifiedBy>Perez, Joe</cp:lastModifiedBy>
  <cp:lastPrinted>2021-01-26T18:10:36Z</cp:lastPrinted>
  <dcterms:created xsi:type="dcterms:W3CDTF">2019-09-09T18:01:43Z</dcterms:created>
  <dcterms:modified xsi:type="dcterms:W3CDTF">2021-05-14T13:37:16Z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2e69e329-e237-4d01-ad7f-33bbb043876e</vt:lpwstr>
  </property>
</Properties>
</file>