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finance/supply/pba/Procurement Files/2019/"/>
    </mc:Choice>
  </mc:AlternateContent>
  <bookViews>
    <workbookView xWindow="1995" yWindow="1830" windowWidth="10050" windowHeight="2790"/>
  </bookViews>
  <sheets>
    <sheet name="Appendix B - Response Workbook" sheetId="10" r:id="rId1"/>
  </sheets>
  <calcPr calcId="162913"/>
</workbook>
</file>

<file path=xl/calcChain.xml><?xml version="1.0" encoding="utf-8"?>
<calcChain xmlns="http://schemas.openxmlformats.org/spreadsheetml/2006/main">
  <c r="H17" i="10" l="1"/>
  <c r="H18" i="10"/>
  <c r="H19" i="10"/>
  <c r="H20" i="10"/>
  <c r="H40" i="10"/>
  <c r="H39" i="10"/>
  <c r="H38" i="10"/>
  <c r="H37" i="10"/>
  <c r="H36" i="10"/>
  <c r="H34" i="10"/>
  <c r="H41" i="10" s="1"/>
  <c r="H30" i="10"/>
  <c r="H29" i="10"/>
  <c r="H28" i="10"/>
  <c r="H27" i="10"/>
  <c r="H26" i="10"/>
  <c r="H24" i="10"/>
  <c r="H31" i="10" s="1"/>
  <c r="H65" i="10" l="1"/>
  <c r="H46" i="10" l="1"/>
  <c r="H54" i="10" s="1"/>
  <c r="H53" i="10"/>
  <c r="H73" i="10"/>
  <c r="H7" i="10"/>
  <c r="H8" i="10" s="1"/>
  <c r="H16" i="10" l="1"/>
  <c r="H14" i="10"/>
  <c r="H21" i="10" s="1"/>
  <c r="H42" i="10" s="1"/>
  <c r="H74" i="10" l="1"/>
  <c r="H56" i="10" l="1"/>
  <c r="H57" i="10" s="1"/>
  <c r="H66" i="10" s="1"/>
</calcChain>
</file>

<file path=xl/sharedStrings.xml><?xml version="1.0" encoding="utf-8"?>
<sst xmlns="http://schemas.openxmlformats.org/spreadsheetml/2006/main" count="213" uniqueCount="123">
  <si>
    <t>Item No</t>
  </si>
  <si>
    <t>Description of Services</t>
  </si>
  <si>
    <t>Total Price</t>
  </si>
  <si>
    <t>&lt;Insert Company Name Here&gt;</t>
  </si>
  <si>
    <t>Unit Price</t>
  </si>
  <si>
    <t>Description</t>
  </si>
  <si>
    <t>Estimated Qty</t>
  </si>
  <si>
    <t>1.2.2</t>
  </si>
  <si>
    <t>Unit of Measure</t>
  </si>
  <si>
    <t>1.3.1</t>
  </si>
  <si>
    <r>
      <t xml:space="preserve">Maintenance and Support - 
</t>
    </r>
    <r>
      <rPr>
        <sz val="10"/>
        <rFont val="Times New Roman"/>
        <family val="1"/>
      </rPr>
      <t>During the term of the Program, Bidder agrees to maintain its platform and systems to a commercially reasonable level, provide complimentary timely repair of material deficiencies, to provide limited unobtrusive updates and software revisions, and to support its platform and systems to a commercially reasonable level with customer service available from 9 a.m. to 5 a.m. eastern standard time during the term.</t>
    </r>
  </si>
  <si>
    <t>Cost Breakdown</t>
  </si>
  <si>
    <t>&lt;&lt;Insert Component 1 Here&gt;&gt;</t>
  </si>
  <si>
    <t>&lt;&lt;detail Cost Breakdown Here&gt;&gt;</t>
  </si>
  <si>
    <t>&lt;&lt;insert Component 1 Total Price Here&gt;&gt;</t>
  </si>
  <si>
    <t>&lt;&lt;Insert Component 2 Here&gt;&gt;</t>
  </si>
  <si>
    <t>&lt;&lt;insert Component 2 Total Price Here&gt;&gt;</t>
  </si>
  <si>
    <t>&lt;&lt;Insert Component 3 Here&gt;&gt;</t>
  </si>
  <si>
    <t>&lt;&lt;insert Component 3 Total Price Here&gt;&gt;</t>
  </si>
  <si>
    <t xml:space="preserve">JEA is soliciting pricing for the optional items contained in this Section.  Pricing for the optional items below will not be included in the evaluation of the Quotation of Rates.
</t>
  </si>
  <si>
    <t>per five (5) year lump sum</t>
  </si>
  <si>
    <r>
      <rPr>
        <b/>
        <u/>
        <sz val="10"/>
        <color theme="1"/>
        <rFont val="Times New Roman"/>
        <family val="1"/>
      </rPr>
      <t>Optional Item 2 -  Five Year Term</t>
    </r>
    <r>
      <rPr>
        <sz val="10"/>
        <color theme="1"/>
        <rFont val="Times New Roman"/>
        <family val="1"/>
      </rPr>
      <t xml:space="preserve">
</t>
    </r>
    <r>
      <rPr>
        <sz val="10"/>
        <rFont val="Times New Roman"/>
        <family val="1"/>
      </rPr>
      <t>JEA is considering a five (5) year term alternative to its current three (3) year term specification.  Please provide a five (5) year term pricing alternative to the software licensing, maintenance, and support portions of your Response where indicated below.</t>
    </r>
  </si>
  <si>
    <t>1.2.3</t>
  </si>
  <si>
    <t>Not to Exceed (NTE) Hours</t>
  </si>
  <si>
    <t>Hourly Rate</t>
  </si>
  <si>
    <t>&lt;&lt;insert number of hours here&gt;&gt;</t>
  </si>
  <si>
    <t>Analysis</t>
  </si>
  <si>
    <t>Configuration</t>
  </si>
  <si>
    <t>Development/Customization</t>
  </si>
  <si>
    <t>Unit, Configuration and system</t>
  </si>
  <si>
    <t xml:space="preserve">          Testing</t>
  </si>
  <si>
    <t>1.2.4</t>
  </si>
  <si>
    <t>1.2.5</t>
  </si>
  <si>
    <t>1.2.6</t>
  </si>
  <si>
    <t>1.2.7</t>
  </si>
  <si>
    <t>1.2.8</t>
  </si>
  <si>
    <r>
      <t xml:space="preserve">Maintenance and Support - 
</t>
    </r>
    <r>
      <rPr>
        <sz val="10"/>
        <rFont val="Times New Roman"/>
        <family val="1"/>
      </rPr>
      <t xml:space="preserve">During the term of the Program, Bidder agrees to maintain its platform and systems to a commercially reasonable level, provide complimentary timely repair of material deficiencies, to provide limited unobtrusive updates and software revisions, and to support its platform and systems to a commercially reasonable level with customer service available from 9 a.m. to 5 a.m. eastern standard time during the term.
</t>
    </r>
  </si>
  <si>
    <t>Quality Criteria</t>
  </si>
  <si>
    <t>Average Response Time &lt;= 4 Hours</t>
  </si>
  <si>
    <t>Severity</t>
  </si>
  <si>
    <t>Definition</t>
  </si>
  <si>
    <t>Critical</t>
  </si>
  <si>
    <t>Urgent</t>
  </si>
  <si>
    <t xml:space="preserve">Important </t>
  </si>
  <si>
    <t>Monitor</t>
  </si>
  <si>
    <t>Informational</t>
  </si>
  <si>
    <t>Business outage or significant customer impact that threatens future productivity</t>
  </si>
  <si>
    <t xml:space="preserve">High-impact problem where production is proceeding, but in a significantly impaired fashion; there is a time-sensitive issue important to long term productivity that is not causing an immediate work stoppage; or there is significant customer concern. </t>
  </si>
  <si>
    <t>Important issue that does not have significant current productivity impact</t>
  </si>
  <si>
    <t>Issue requiring no further action beyond monitoring for follow-up, if needed</t>
  </si>
  <si>
    <t>Request for information only</t>
  </si>
  <si>
    <t>Average Response Time &lt;= 1 Hour</t>
  </si>
  <si>
    <t>Average Response Time &lt;= 2 Hours</t>
  </si>
  <si>
    <t>Average Response Time &lt;= 1 business day</t>
  </si>
  <si>
    <t>Average Response Time &lt;= 2 business days</t>
  </si>
  <si>
    <t>% of Monthly Maintenance and Support Fees at Risk</t>
  </si>
  <si>
    <t>Technical Team Professional Services</t>
  </si>
  <si>
    <t>Project management / Non-Technical Team Professional Services</t>
  </si>
  <si>
    <t>1.3.3</t>
  </si>
  <si>
    <t>1.4.1</t>
  </si>
  <si>
    <t>per one (1) year</t>
  </si>
  <si>
    <t>&lt;&lt;insert per one (1) year Maintenance and Support price here&gt;&gt;</t>
  </si>
  <si>
    <t>per one (1) year per license</t>
  </si>
  <si>
    <t>&lt;&lt;insert one (1) year price per license here&gt;&gt;</t>
  </si>
  <si>
    <t>Total Three (3) Year Price</t>
  </si>
  <si>
    <t>Total Five (5) Year Price</t>
  </si>
  <si>
    <t>per lump sum</t>
  </si>
  <si>
    <t>&lt;&lt;insert Lump Sum price here&gt;&gt;</t>
  </si>
  <si>
    <t>Total $ of Monthly Maintenance and Support Fees at Risk</t>
  </si>
  <si>
    <t>1.5.1</t>
  </si>
  <si>
    <t>1.5.2</t>
  </si>
  <si>
    <t>1.5.3</t>
  </si>
  <si>
    <t>2.2.1</t>
  </si>
  <si>
    <t>2.2.5</t>
  </si>
  <si>
    <t>1.5.4</t>
  </si>
  <si>
    <t>1.4.2</t>
  </si>
  <si>
    <t>1.5.5</t>
  </si>
  <si>
    <t>TOTAL BID PRICE 
(Transfer this Amount to Appendix B - Response Form)</t>
  </si>
  <si>
    <r>
      <t xml:space="preserve">Software Licenses - Cloud Based Solution
</t>
    </r>
    <r>
      <rPr>
        <sz val="10"/>
        <rFont val="Times New Roman"/>
        <family val="1"/>
      </rPr>
      <t/>
    </r>
  </si>
  <si>
    <r>
      <rPr>
        <b/>
        <u/>
        <sz val="10"/>
        <color theme="1"/>
        <rFont val="Times New Roman"/>
        <family val="1"/>
      </rPr>
      <t>Proof of Concept</t>
    </r>
    <r>
      <rPr>
        <sz val="10"/>
        <color theme="1"/>
        <rFont val="Times New Roman"/>
        <family val="1"/>
      </rPr>
      <t xml:space="preserve">
</t>
    </r>
    <r>
      <rPr>
        <sz val="10"/>
        <rFont val="Times New Roman"/>
        <family val="1"/>
      </rPr>
      <t>Respondent shall provide pricing to provide a proof of concept per Section 7 PROOF OF CONCEPT  of Appendix A - Technical Specifications.  Any travel expenses shall be included and shall be subject to Appendix A - JEA Travel Policy.  Please add as many line items as necessary below.  Per Appendix A - Technical Specifications, JEA estimates a sixty (60) day proof of concept to validate the functionality of the business requirements.  The details of the proof of concept shall be finalized after intent to award.  If proof of concept is unable to validate the business requirements, then JEA shall proceed to next highest ranked Respondent.</t>
    </r>
  </si>
  <si>
    <t>&lt;&lt;insert five (5) year Lump Sum price here&gt;&gt;</t>
  </si>
  <si>
    <t>1)  Procurement eSourcing and Contract Lifecycle Management Solution</t>
  </si>
  <si>
    <r>
      <t xml:space="preserve">1.1 Annual Software Licenses Cost
</t>
    </r>
    <r>
      <rPr>
        <sz val="10.5"/>
        <color theme="1"/>
        <rFont val="Times New Roman"/>
        <family val="1"/>
      </rPr>
      <t>Bidder agrees to provide JEA a non-revocable right to install and use the various Applications on prescribed devices during the three (3) year term of agreement.</t>
    </r>
  </si>
  <si>
    <t>1.2 Setup / Implementation Fees</t>
  </si>
  <si>
    <t>1.5 Proof of Concept
See Section 1.4 PROOF OF CONCEPT of Appendix A - Technical Specification for Proof of Concept details.</t>
  </si>
  <si>
    <t>2) Optional Items</t>
  </si>
  <si>
    <r>
      <t xml:space="preserve">2.2 Annual Software License Cost
</t>
    </r>
    <r>
      <rPr>
        <sz val="10.5"/>
        <color theme="1"/>
        <rFont val="Times New Roman"/>
        <family val="1"/>
      </rPr>
      <t>Bidder agrees to provide JEA a non-revocable right to install and use the various Applications on prescribed devices during the (potential) five (5) year term of agreement.  Estimated number of licenses is 1,000. JEA is exploring the tradeoffs between an on-premise solution and a cloud based solution. Respondent shall provide pricing for both alternatives where indicated below:</t>
    </r>
  </si>
  <si>
    <t>Total Proof of Concept</t>
  </si>
  <si>
    <t>Total Annual Software License Cost</t>
  </si>
  <si>
    <t>Total Setup / Implementation Fees</t>
  </si>
  <si>
    <t>Total Recurring Annual Maintenance and Support</t>
  </si>
  <si>
    <t>Total Training</t>
  </si>
  <si>
    <r>
      <t xml:space="preserve">Software Licenses - Cloud Based Solution (Annual Subscription Cost)
</t>
    </r>
    <r>
      <rPr>
        <sz val="10"/>
        <rFont val="Times New Roman"/>
        <family val="1"/>
      </rPr>
      <t/>
    </r>
  </si>
  <si>
    <t>&lt;&lt;insert hourly rate here&gt;&gt;</t>
  </si>
  <si>
    <r>
      <rPr>
        <u/>
        <sz val="10"/>
        <color theme="1"/>
        <rFont val="Times New Roman"/>
        <family val="1"/>
      </rPr>
      <t>Service Level Agreement - Customer Service</t>
    </r>
    <r>
      <rPr>
        <sz val="10"/>
        <color theme="1"/>
        <rFont val="Times New Roman"/>
        <family val="1"/>
      </rPr>
      <t xml:space="preserve">
Maintenance and Support shall be subject to a service level agreement.  The service level agreement shall contain the quality criteria and the at risk percentages contained in this Section.
</t>
    </r>
    <r>
      <rPr>
        <u/>
        <sz val="10"/>
        <color theme="1"/>
        <rFont val="Times New Roman"/>
        <family val="1"/>
      </rPr>
      <t>Service Level Agreement - Software</t>
    </r>
    <r>
      <rPr>
        <sz val="10"/>
        <color theme="1"/>
        <rFont val="Times New Roman"/>
        <family val="1"/>
      </rPr>
      <t xml:space="preserve">
Overall uptime of Respondent hosted administrative site shall not be less than 99% including agreed upon maintenance windows.  Outages in excess of this service level shall pay a $100 / outage.
</t>
    </r>
  </si>
  <si>
    <t>1.2.1 Setup / Implementation -   
Please reference Section 4 of Appendix A - Technical Specifications. Any travel expenses shall be included and shall be subject to Appendix A - JEA Travel Policy.</t>
  </si>
  <si>
    <r>
      <rPr>
        <b/>
        <sz val="11"/>
        <color theme="1"/>
        <rFont val="Times New Roman"/>
        <family val="1"/>
      </rPr>
      <t>Training</t>
    </r>
    <r>
      <rPr>
        <sz val="10"/>
        <color theme="1"/>
        <rFont val="Times New Roman"/>
        <family val="1"/>
      </rPr>
      <t xml:space="preserve">
Training is to be completed for all identified personnel before launch.   Onsite support at a minimal of 30 days after implementation/launch.  Training deliverables to include: written material, CBTs, classroom training, robust Q&amp;A, daily triage of performance</t>
    </r>
  </si>
  <si>
    <r>
      <t xml:space="preserve">1.3 Recurring Annual Maintenance and Support
</t>
    </r>
    <r>
      <rPr>
        <sz val="10.5"/>
        <color theme="1"/>
        <rFont val="Times New Roman"/>
        <family val="1"/>
      </rPr>
      <t>Costs shall shall include, but may not be limited to Maintenance and Support, must include technical support, customizations, and free software upgrades. JEA specifies the Recurring Annual Maintenance and Support to contain the service level agreement below:</t>
    </r>
    <r>
      <rPr>
        <b/>
        <sz val="10.5"/>
        <color theme="1"/>
        <rFont val="Times New Roman"/>
        <family val="1"/>
      </rPr>
      <t xml:space="preserve">
</t>
    </r>
  </si>
  <si>
    <t xml:space="preserve">Provider shall submit pricing to provide the eSourcing and Contract Lifecycle Management Solution requirements provided in this Solicitation.   All bid prices shall include all parts, labor, travel, tools and materials to provide the requirements.  No additional fees shall apply.
</t>
  </si>
  <si>
    <t>1.1.1</t>
  </si>
  <si>
    <t>1.1.2</t>
  </si>
  <si>
    <t>Planning, Analysis, and Design</t>
  </si>
  <si>
    <t>Construction and Testing</t>
  </si>
  <si>
    <t>Startup and Turnover</t>
  </si>
  <si>
    <t>1.2.9</t>
  </si>
  <si>
    <t>1.2.10</t>
  </si>
  <si>
    <t>1.2.11</t>
  </si>
  <si>
    <t>1.2.12</t>
  </si>
  <si>
    <t>1.2.13</t>
  </si>
  <si>
    <t>1.2.14</t>
  </si>
  <si>
    <t>1.2.15</t>
  </si>
  <si>
    <t>1.2.16</t>
  </si>
  <si>
    <t>1.2.17</t>
  </si>
  <si>
    <t>1.2.18</t>
  </si>
  <si>
    <t>1.2.19</t>
  </si>
  <si>
    <t>1.2.20</t>
  </si>
  <si>
    <t>1.2.21</t>
  </si>
  <si>
    <t>1.2.22</t>
  </si>
  <si>
    <t>Total Setup / Implementation - Planning, Analysis, and Design</t>
  </si>
  <si>
    <t>Total Setup / Implementation - Construction and Testing</t>
  </si>
  <si>
    <t>1.2.23</t>
  </si>
  <si>
    <t>1.2.24</t>
  </si>
  <si>
    <t>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</si>
</sst>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9" x14ac:knownFonts="1">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i/>
      <sz val="10"/>
      <name val="Times New Roman"/>
      <family val="1"/>
    </font>
    <font>
      <b/>
      <u/>
      <sz val="12"/>
      <color theme="1"/>
      <name val="Times New Roman"/>
      <family val="1"/>
    </font>
    <font>
      <b/>
      <sz val="10.5"/>
      <color theme="1"/>
      <name val="Times New Roman"/>
      <family val="1"/>
    </font>
    <font>
      <b/>
      <sz val="12"/>
      <color rgb="FF0070C0"/>
      <name val="Times New Roman"/>
      <family val="1"/>
    </font>
    <font>
      <b/>
      <i/>
      <sz val="10"/>
      <color rgb="FF0070C0"/>
      <name val="Times New Roman"/>
      <family val="1"/>
    </font>
    <font>
      <b/>
      <sz val="10"/>
      <color theme="1"/>
      <name val="Times New Roman"/>
      <family val="1"/>
    </font>
    <font>
      <sz val="10"/>
      <name val="Times New Roman"/>
      <family val="1"/>
    </font>
    <font>
      <b/>
      <i/>
      <sz val="14"/>
      <name val="Times New Roman"/>
      <family val="1"/>
    </font>
    <font>
      <b/>
      <sz val="10"/>
      <name val="Times New Roman"/>
      <family val="1"/>
    </font>
    <font>
      <sz val="11"/>
      <name val="Calibri"/>
      <family val="2"/>
      <scheme val="minor"/>
    </font>
    <font>
      <b/>
      <sz val="11"/>
      <name val="Times New Roman"/>
      <family val="1"/>
    </font>
    <font>
      <b/>
      <i/>
      <sz val="11"/>
      <name val="Times New Roman"/>
      <family val="1"/>
    </font>
    <font>
      <sz val="11"/>
      <color theme="1"/>
      <name val="Arial"/>
      <family val="2"/>
    </font>
    <font>
      <b/>
      <sz val="11"/>
      <color theme="1"/>
      <name val="Arial"/>
      <family val="2"/>
    </font>
    <font>
      <sz val="10"/>
      <color rgb="FF0070C0"/>
      <name val="Arial"/>
      <family val="2"/>
    </font>
    <font>
      <sz val="10.5"/>
      <color theme="1"/>
      <name val="Times New Roman"/>
      <family val="1"/>
    </font>
    <font>
      <b/>
      <u/>
      <sz val="10"/>
      <color theme="1"/>
      <name val="Times New Roman"/>
      <family val="1"/>
    </font>
    <font>
      <sz val="10"/>
      <color rgb="FF0070C0"/>
      <name val="Times New Roman"/>
      <family val="1"/>
    </font>
    <font>
      <sz val="10"/>
      <color rgb="FF000000"/>
      <name val="Times New Roman"/>
      <family val="1"/>
    </font>
    <font>
      <u/>
      <sz val="10"/>
      <color theme="1"/>
      <name val="Times New Roman"/>
      <family val="1"/>
    </font>
    <font>
      <b/>
      <sz val="10"/>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3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44" fontId="6" fillId="0" borderId="0" applyFont="0" applyFill="0" applyBorder="0" applyAlignment="0" applyProtection="0"/>
  </cellStyleXfs>
  <cellXfs count="145">
    <xf numFmtId="0" fontId="0" fillId="0" borderId="0" xfId="0"/>
    <xf numFmtId="0" fontId="3" fillId="0" borderId="0" xfId="0" applyFont="1" applyAlignment="1" applyProtection="1">
      <alignment horizontal="left"/>
    </xf>
    <xf numFmtId="0" fontId="0" fillId="0" borderId="0" xfId="0" applyProtection="1"/>
    <xf numFmtId="0" fontId="0" fillId="0" borderId="0" xfId="0" applyFill="1" applyProtection="1"/>
    <xf numFmtId="0" fontId="1"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7" fillId="0" borderId="0" xfId="0" applyFont="1" applyFill="1" applyAlignment="1" applyProtection="1">
      <alignment horizontal="center"/>
    </xf>
    <xf numFmtId="0" fontId="0" fillId="0" borderId="0" xfId="0" applyFont="1" applyFill="1" applyProtection="1"/>
    <xf numFmtId="0" fontId="0" fillId="0" borderId="0" xfId="0" applyAlignment="1" applyProtection="1">
      <alignment horizontal="center"/>
    </xf>
    <xf numFmtId="0" fontId="2" fillId="0" borderId="9" xfId="0" applyFont="1" applyFill="1" applyBorder="1" applyAlignment="1" applyProtection="1">
      <alignment horizontal="center"/>
    </xf>
    <xf numFmtId="0" fontId="10" fillId="0" borderId="11"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14" fillId="0" borderId="12"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17" fillId="0" borderId="0" xfId="0" applyFont="1" applyProtection="1"/>
    <xf numFmtId="0" fontId="2" fillId="0" borderId="10" xfId="0" applyFont="1" applyFill="1" applyBorder="1" applyAlignment="1" applyProtection="1">
      <alignment horizontal="center" vertical="center" wrapText="1"/>
    </xf>
    <xf numFmtId="44" fontId="18" fillId="4" borderId="10" xfId="1"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44" fontId="12" fillId="0" borderId="14" xfId="1"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4"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20" fillId="0" borderId="0" xfId="0" applyFont="1" applyFill="1" applyProtection="1"/>
    <xf numFmtId="0" fontId="21" fillId="0" borderId="0" xfId="0" applyFont="1" applyFill="1" applyAlignment="1" applyProtection="1">
      <alignment horizontal="center"/>
    </xf>
    <xf numFmtId="0" fontId="20" fillId="0" borderId="0" xfId="0" applyFont="1" applyFill="1" applyBorder="1" applyAlignment="1" applyProtection="1">
      <alignment horizontal="center" vertical="center" wrapText="1"/>
    </xf>
    <xf numFmtId="0" fontId="10" fillId="0" borderId="21" xfId="0" applyFont="1" applyBorder="1" applyAlignment="1" applyProtection="1">
      <alignment horizontal="center" vertical="top" wrapText="1"/>
    </xf>
    <xf numFmtId="0" fontId="16" fillId="0" borderId="21" xfId="0" applyFont="1" applyFill="1" applyBorder="1" applyAlignment="1" applyProtection="1">
      <alignment horizontal="center" vertical="top" wrapText="1"/>
    </xf>
    <xf numFmtId="0" fontId="13" fillId="0" borderId="21" xfId="0" applyFont="1" applyFill="1" applyBorder="1" applyAlignment="1" applyProtection="1">
      <alignment horizontal="center" vertical="top" wrapText="1"/>
    </xf>
    <xf numFmtId="0" fontId="2" fillId="0" borderId="21" xfId="0" applyFont="1" applyFill="1" applyBorder="1" applyAlignment="1" applyProtection="1">
      <alignment horizontal="center"/>
    </xf>
    <xf numFmtId="0" fontId="2" fillId="0" borderId="21" xfId="0" applyFont="1" applyBorder="1" applyAlignment="1" applyProtection="1">
      <alignment horizontal="center" vertical="top" wrapText="1"/>
    </xf>
    <xf numFmtId="0" fontId="3" fillId="0" borderId="21"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xf>
    <xf numFmtId="0" fontId="5" fillId="0" borderId="2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2" fillId="0" borderId="0" xfId="0" applyFont="1" applyBorder="1" applyAlignment="1">
      <alignment horizontal="right" vertical="center" wrapText="1"/>
    </xf>
    <xf numFmtId="0" fontId="22" fillId="0" borderId="0" xfId="0" applyFont="1" applyFill="1" applyBorder="1" applyAlignment="1" applyProtection="1">
      <alignment horizontal="center" vertical="center"/>
    </xf>
    <xf numFmtId="44" fontId="22" fillId="0" borderId="0" xfId="1" applyFont="1" applyFill="1" applyBorder="1" applyAlignment="1" applyProtection="1">
      <alignment horizontal="center" vertical="center"/>
    </xf>
    <xf numFmtId="44" fontId="12" fillId="0" borderId="21" xfId="1"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top" wrapText="1"/>
    </xf>
    <xf numFmtId="0" fontId="3" fillId="5" borderId="12" xfId="0" applyFont="1" applyFill="1" applyBorder="1" applyAlignment="1" applyProtection="1">
      <alignment horizontal="center" vertical="center" wrapText="1"/>
    </xf>
    <xf numFmtId="44" fontId="25" fillId="0" borderId="10" xfId="1" applyFont="1" applyFill="1" applyBorder="1" applyAlignment="1" applyProtection="1">
      <alignment horizontal="center" vertical="center"/>
    </xf>
    <xf numFmtId="44" fontId="12" fillId="0" borderId="21" xfId="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xf>
    <xf numFmtId="44" fontId="18" fillId="4" borderId="22" xfId="1" applyFont="1" applyFill="1" applyBorder="1" applyAlignment="1" applyProtection="1">
      <alignment horizontal="center" vertical="center"/>
    </xf>
    <xf numFmtId="44" fontId="12" fillId="0" borderId="21" xfId="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14" fillId="0" borderId="21" xfId="1" applyNumberFormat="1" applyFont="1" applyFill="1" applyBorder="1" applyAlignment="1" applyProtection="1">
      <alignment horizontal="left" vertical="center" wrapText="1"/>
      <protection locked="0"/>
    </xf>
    <xf numFmtId="44" fontId="14" fillId="0" borderId="21" xfId="1" applyFont="1" applyFill="1" applyBorder="1" applyAlignment="1" applyProtection="1">
      <alignment vertical="top" wrapText="1"/>
      <protection locked="0"/>
    </xf>
    <xf numFmtId="0" fontId="14" fillId="0" borderId="21" xfId="0" applyFont="1" applyFill="1" applyBorder="1" applyAlignment="1" applyProtection="1">
      <alignment vertical="center" wrapText="1"/>
    </xf>
    <xf numFmtId="0" fontId="14" fillId="0" borderId="26" xfId="0" applyFont="1" applyFill="1" applyBorder="1" applyAlignment="1" applyProtection="1">
      <alignment horizontal="center" vertical="center"/>
    </xf>
    <xf numFmtId="0" fontId="14" fillId="0" borderId="26" xfId="0" applyFont="1" applyFill="1" applyBorder="1" applyAlignment="1" applyProtection="1">
      <alignment vertical="center" wrapText="1"/>
    </xf>
    <xf numFmtId="0" fontId="3" fillId="0" borderId="21" xfId="0" applyFont="1" applyBorder="1" applyAlignment="1">
      <alignment horizontal="left" vertical="top" wrapText="1"/>
    </xf>
    <xf numFmtId="9" fontId="14" fillId="0" borderId="21" xfId="0" applyNumberFormat="1" applyFont="1" applyFill="1" applyBorder="1" applyAlignment="1" applyProtection="1">
      <alignment horizontal="center" vertical="center"/>
    </xf>
    <xf numFmtId="9" fontId="14" fillId="0" borderId="26" xfId="0" applyNumberFormat="1" applyFont="1" applyFill="1" applyBorder="1" applyAlignment="1" applyProtection="1">
      <alignment horizontal="center" vertical="center"/>
    </xf>
    <xf numFmtId="44" fontId="0" fillId="0" borderId="0" xfId="0" applyNumberFormat="1" applyFont="1" applyFill="1" applyProtection="1"/>
    <xf numFmtId="0" fontId="16" fillId="0" borderId="21" xfId="0" applyFont="1" applyFill="1" applyBorder="1" applyAlignment="1" applyProtection="1">
      <alignment horizontal="center" vertical="center"/>
    </xf>
    <xf numFmtId="44" fontId="16" fillId="0" borderId="21" xfId="1"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top" wrapText="1"/>
    </xf>
    <xf numFmtId="44" fontId="14" fillId="0" borderId="21" xfId="1" applyFont="1" applyFill="1" applyBorder="1" applyAlignment="1" applyProtection="1">
      <alignment horizontal="center" vertical="center"/>
    </xf>
    <xf numFmtId="44" fontId="14" fillId="0" borderId="21" xfId="1"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44" fontId="12" fillId="0" borderId="21" xfId="1" applyFont="1" applyFill="1" applyBorder="1" applyAlignment="1" applyProtection="1">
      <alignment horizontal="center" vertical="center"/>
    </xf>
    <xf numFmtId="44" fontId="14" fillId="0" borderId="0" xfId="1" applyFont="1" applyFill="1" applyBorder="1" applyAlignment="1" applyProtection="1">
      <alignment horizontal="center" vertical="center"/>
    </xf>
    <xf numFmtId="0" fontId="13" fillId="0" borderId="21" xfId="0" applyFont="1" applyFill="1" applyBorder="1" applyAlignment="1" applyProtection="1">
      <alignment horizontal="center" vertical="top"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2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5" xfId="0" applyFont="1" applyFill="1" applyBorder="1" applyAlignment="1" applyProtection="1">
      <alignment horizontal="left" vertical="top" wrapText="1"/>
    </xf>
    <xf numFmtId="0" fontId="5" fillId="0" borderId="23" xfId="0" applyFont="1" applyFill="1" applyBorder="1" applyAlignment="1" applyProtection="1">
      <alignment horizontal="left" vertical="top" wrapText="1"/>
    </xf>
    <xf numFmtId="0" fontId="2" fillId="0" borderId="21" xfId="0" applyFont="1" applyFill="1" applyBorder="1" applyAlignment="1" applyProtection="1">
      <alignment horizontal="left"/>
    </xf>
    <xf numFmtId="164" fontId="12" fillId="0" borderId="21" xfId="1" applyNumberFormat="1" applyFont="1" applyFill="1" applyBorder="1" applyAlignment="1" applyProtection="1">
      <alignment horizontal="center" vertical="center"/>
    </xf>
    <xf numFmtId="0" fontId="5" fillId="0" borderId="21" xfId="0" applyFont="1" applyFill="1" applyBorder="1" applyAlignment="1" applyProtection="1">
      <alignment horizontal="left" vertical="top" wrapText="1"/>
    </xf>
    <xf numFmtId="0" fontId="5" fillId="0" borderId="21" xfId="0" applyFont="1" applyFill="1" applyBorder="1" applyAlignment="1" applyProtection="1">
      <alignment horizontal="left" vertical="top"/>
    </xf>
    <xf numFmtId="0" fontId="10" fillId="0" borderId="5"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5" fillId="5" borderId="18"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5" borderId="19"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9" fillId="0" borderId="23" xfId="0" applyFont="1" applyFill="1" applyBorder="1" applyAlignment="1" applyProtection="1">
      <alignment horizontal="right" vertical="center" wrapText="1"/>
    </xf>
    <xf numFmtId="0" fontId="15" fillId="0" borderId="23" xfId="0" applyFont="1" applyFill="1" applyBorder="1" applyAlignment="1" applyProtection="1">
      <alignment horizontal="right" vertical="center"/>
    </xf>
    <xf numFmtId="0" fontId="15" fillId="0" borderId="24" xfId="0" applyFont="1" applyFill="1" applyBorder="1" applyAlignment="1" applyProtection="1">
      <alignment horizontal="right" vertical="center"/>
    </xf>
    <xf numFmtId="0" fontId="19" fillId="0" borderId="8" xfId="0" applyFont="1" applyFill="1" applyBorder="1" applyAlignment="1" applyProtection="1">
      <alignment horizontal="right" vertical="center" wrapText="1"/>
    </xf>
    <xf numFmtId="0" fontId="26" fillId="0" borderId="21" xfId="0" applyFont="1" applyBorder="1" applyAlignment="1">
      <alignment horizontal="right" vertical="center" wrapText="1"/>
    </xf>
    <xf numFmtId="0" fontId="10" fillId="0" borderId="3"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5" fillId="0" borderId="25" xfId="0" applyFont="1" applyFill="1" applyBorder="1" applyAlignment="1" applyProtection="1">
      <alignment horizontal="right" vertical="top" wrapText="1"/>
    </xf>
    <xf numFmtId="0" fontId="5" fillId="0" borderId="23" xfId="0" applyFont="1" applyFill="1" applyBorder="1" applyAlignment="1" applyProtection="1">
      <alignment horizontal="right" vertical="top" wrapText="1"/>
    </xf>
    <xf numFmtId="0" fontId="9" fillId="2" borderId="5"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14" fillId="2" borderId="1"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25" fillId="0" borderId="20" xfId="0" applyFont="1" applyBorder="1" applyAlignment="1">
      <alignment horizontal="right" vertical="center" wrapText="1"/>
    </xf>
    <xf numFmtId="0" fontId="25" fillId="0" borderId="13" xfId="0" applyFont="1" applyBorder="1" applyAlignment="1">
      <alignment horizontal="right" vertical="center" wrapText="1"/>
    </xf>
    <xf numFmtId="0" fontId="25" fillId="0" borderId="14" xfId="0" applyFont="1" applyBorder="1" applyAlignment="1">
      <alignment horizontal="right" vertical="center" wrapText="1"/>
    </xf>
    <xf numFmtId="0" fontId="25" fillId="0" borderId="20"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5" fillId="0" borderId="18" xfId="0" applyFont="1" applyFill="1" applyBorder="1" applyAlignment="1" applyProtection="1">
      <alignment horizontal="left" vertical="top" wrapText="1"/>
    </xf>
    <xf numFmtId="0" fontId="5" fillId="0" borderId="19"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13"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10" fillId="0" borderId="21" xfId="0" applyFont="1" applyBorder="1" applyAlignment="1" applyProtection="1">
      <alignment horizontal="left" vertical="top"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5" fillId="0" borderId="21" xfId="0" applyFont="1" applyFill="1" applyBorder="1" applyAlignment="1" applyProtection="1">
      <alignment horizontal="right" vertical="top" wrapText="1"/>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5" fillId="0" borderId="13" xfId="0" applyFont="1" applyFill="1" applyBorder="1" applyAlignment="1" applyProtection="1">
      <alignment horizontal="right" vertical="center"/>
    </xf>
    <xf numFmtId="0" fontId="15" fillId="0" borderId="14" xfId="0" applyFont="1" applyFill="1" applyBorder="1" applyAlignment="1" applyProtection="1">
      <alignment horizontal="right" vertical="center"/>
    </xf>
    <xf numFmtId="0" fontId="13" fillId="0" borderId="21" xfId="0" applyFont="1" applyFill="1" applyBorder="1" applyAlignment="1" applyProtection="1">
      <alignment horizontal="center" vertical="top" wrapText="1"/>
    </xf>
    <xf numFmtId="0" fontId="9" fillId="2" borderId="0" xfId="0" applyFont="1" applyFill="1" applyBorder="1" applyAlignment="1" applyProtection="1">
      <alignment horizontal="left" vertical="center" wrapText="1"/>
    </xf>
    <xf numFmtId="0" fontId="11" fillId="3" borderId="3"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13" fillId="0" borderId="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164" fontId="12" fillId="0" borderId="3" xfId="1" applyNumberFormat="1" applyFont="1" applyFill="1" applyBorder="1" applyAlignment="1" applyProtection="1">
      <alignment horizontal="center" vertical="center"/>
    </xf>
    <xf numFmtId="164" fontId="12" fillId="0" borderId="2" xfId="1" applyNumberFormat="1" applyFont="1" applyFill="1" applyBorder="1" applyAlignment="1" applyProtection="1">
      <alignment horizontal="center" vertical="center"/>
    </xf>
    <xf numFmtId="0" fontId="26" fillId="0" borderId="3" xfId="0" applyFont="1" applyBorder="1" applyAlignment="1">
      <alignment horizontal="right" vertical="center" wrapText="1"/>
    </xf>
    <xf numFmtId="0" fontId="26" fillId="0" borderId="4" xfId="0" applyFont="1" applyBorder="1" applyAlignment="1">
      <alignment horizontal="right" vertical="center" wrapText="1"/>
    </xf>
    <xf numFmtId="0" fontId="26" fillId="0" borderId="2" xfId="0" applyFont="1" applyBorder="1" applyAlignment="1">
      <alignment horizontal="right" vertical="center" wrapText="1"/>
    </xf>
    <xf numFmtId="0" fontId="28" fillId="0" borderId="3" xfId="0" applyFont="1" applyBorder="1" applyAlignment="1">
      <alignment horizontal="right" vertical="center" wrapText="1"/>
    </xf>
    <xf numFmtId="0" fontId="28" fillId="0" borderId="4" xfId="0" applyFont="1" applyBorder="1" applyAlignment="1">
      <alignment horizontal="right" vertical="center" wrapText="1"/>
    </xf>
    <xf numFmtId="0" fontId="28" fillId="0" borderId="2" xfId="0" applyFont="1" applyBorder="1" applyAlignment="1">
      <alignment horizontal="right" vertical="center" wrapText="1"/>
    </xf>
    <xf numFmtId="0" fontId="3" fillId="0" borderId="0" xfId="0" applyFont="1" applyFill="1" applyAlignment="1" applyProtection="1">
      <alignment horizontal="center"/>
    </xf>
    <xf numFmtId="0" fontId="2" fillId="0" borderId="28"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tabSelected="1" view="pageLayout" zoomScale="110" zoomScaleNormal="110" zoomScalePageLayoutView="110" workbookViewId="0">
      <selection activeCell="A2" sqref="A2:E2"/>
    </sheetView>
  </sheetViews>
  <sheetFormatPr defaultColWidth="8.85546875" defaultRowHeight="15" x14ac:dyDescent="0.25"/>
  <cols>
    <col min="1" max="1" width="8.85546875" style="8" customWidth="1"/>
    <col min="2" max="2" width="28.7109375" style="2" customWidth="1"/>
    <col min="3" max="3" width="2.7109375" style="2" customWidth="1"/>
    <col min="4" max="4" width="36.28515625" style="2" customWidth="1"/>
    <col min="5" max="5" width="13" style="14" customWidth="1"/>
    <col min="6" max="6" width="15.28515625" style="2" customWidth="1"/>
    <col min="7" max="7" width="40.85546875" style="2" bestFit="1" customWidth="1"/>
    <col min="8" max="8" width="46.85546875" style="2" customWidth="1"/>
    <col min="9" max="9" width="14.7109375" style="3" customWidth="1"/>
    <col min="10" max="10" width="13.28515625" style="3" bestFit="1" customWidth="1"/>
    <col min="11" max="16384" width="8.85546875" style="3"/>
  </cols>
  <sheetData>
    <row r="1" spans="1:10" x14ac:dyDescent="0.25">
      <c r="A1" s="1"/>
    </row>
    <row r="2" spans="1:10" ht="24" customHeight="1" x14ac:dyDescent="0.25">
      <c r="A2" s="126" t="s">
        <v>81</v>
      </c>
      <c r="B2" s="126"/>
      <c r="C2" s="126"/>
      <c r="D2" s="126"/>
      <c r="E2" s="126"/>
      <c r="F2" s="13"/>
      <c r="G2" s="127" t="s">
        <v>3</v>
      </c>
      <c r="H2" s="128"/>
      <c r="I2" s="4"/>
      <c r="J2" s="4"/>
    </row>
    <row r="3" spans="1:10" ht="17.25" customHeight="1" x14ac:dyDescent="0.25">
      <c r="A3" s="99" t="s">
        <v>98</v>
      </c>
      <c r="B3" s="100"/>
      <c r="C3" s="100"/>
      <c r="D3" s="100"/>
      <c r="E3" s="100"/>
      <c r="F3" s="100"/>
      <c r="G3" s="100"/>
      <c r="H3" s="100"/>
      <c r="I3" s="5"/>
      <c r="J3" s="5"/>
    </row>
    <row r="4" spans="1:10" s="6" customFormat="1" ht="18" customHeight="1" x14ac:dyDescent="0.25">
      <c r="A4" s="112" t="s">
        <v>1</v>
      </c>
      <c r="B4" s="113"/>
      <c r="C4" s="113"/>
      <c r="D4" s="113"/>
      <c r="E4" s="113"/>
      <c r="F4" s="113"/>
      <c r="G4" s="113"/>
      <c r="H4" s="113"/>
    </row>
    <row r="5" spans="1:10" s="6" customFormat="1" ht="34.5" customHeight="1" x14ac:dyDescent="0.25">
      <c r="A5" s="114" t="s">
        <v>82</v>
      </c>
      <c r="B5" s="114"/>
      <c r="C5" s="114"/>
      <c r="D5" s="114"/>
      <c r="E5" s="114"/>
      <c r="F5" s="114"/>
      <c r="G5" s="114"/>
      <c r="H5" s="114"/>
    </row>
    <row r="6" spans="1:10" s="7" customFormat="1" ht="16.5" customHeight="1" x14ac:dyDescent="0.25">
      <c r="A6" s="26" t="s">
        <v>0</v>
      </c>
      <c r="B6" s="81" t="s">
        <v>5</v>
      </c>
      <c r="C6" s="81"/>
      <c r="D6" s="81"/>
      <c r="E6" s="27" t="s">
        <v>6</v>
      </c>
      <c r="F6" s="28" t="s">
        <v>8</v>
      </c>
      <c r="G6" s="29" t="s">
        <v>4</v>
      </c>
      <c r="H6" s="30" t="s">
        <v>64</v>
      </c>
    </row>
    <row r="7" spans="1:10" s="7" customFormat="1" ht="26.25" thickBot="1" x14ac:dyDescent="0.3">
      <c r="A7" s="34" t="s">
        <v>99</v>
      </c>
      <c r="B7" s="74" t="s">
        <v>92</v>
      </c>
      <c r="C7" s="75"/>
      <c r="D7" s="75"/>
      <c r="E7" s="32">
        <v>30</v>
      </c>
      <c r="F7" s="33" t="s">
        <v>62</v>
      </c>
      <c r="G7" s="38" t="s">
        <v>63</v>
      </c>
      <c r="H7" s="59" t="str">
        <f t="shared" ref="H7" si="0">IF(ISERROR(E7*G7),"This cell will autopopulate.",E7*G7*3)</f>
        <v>This cell will autopopulate.</v>
      </c>
    </row>
    <row r="8" spans="1:10" s="7" customFormat="1" ht="20.25" thickBot="1" x14ac:dyDescent="0.3">
      <c r="A8" s="15" t="s">
        <v>100</v>
      </c>
      <c r="B8" s="122" t="s">
        <v>88</v>
      </c>
      <c r="C8" s="123"/>
      <c r="D8" s="123"/>
      <c r="E8" s="123"/>
      <c r="F8" s="123"/>
      <c r="G8" s="124"/>
      <c r="H8" s="16">
        <f>SUM(H7:H7)</f>
        <v>0</v>
      </c>
    </row>
    <row r="9" spans="1:10" s="6" customFormat="1" ht="18" customHeight="1" x14ac:dyDescent="0.25">
      <c r="A9" s="72" t="s">
        <v>1</v>
      </c>
      <c r="B9" s="72"/>
      <c r="C9" s="72"/>
      <c r="D9" s="72"/>
      <c r="E9" s="72"/>
      <c r="F9" s="72"/>
      <c r="G9" s="72"/>
      <c r="H9" s="72"/>
    </row>
    <row r="10" spans="1:10" s="6" customFormat="1" ht="18" customHeight="1" x14ac:dyDescent="0.25">
      <c r="A10" s="114" t="s">
        <v>83</v>
      </c>
      <c r="B10" s="114"/>
      <c r="C10" s="114"/>
      <c r="D10" s="114"/>
      <c r="E10" s="114"/>
      <c r="F10" s="114"/>
      <c r="G10" s="114"/>
      <c r="H10" s="114"/>
    </row>
    <row r="11" spans="1:10" s="7" customFormat="1" ht="30" customHeight="1" x14ac:dyDescent="0.25">
      <c r="A11" s="129" t="s">
        <v>95</v>
      </c>
      <c r="B11" s="130"/>
      <c r="C11" s="130"/>
      <c r="D11" s="130"/>
      <c r="E11" s="130"/>
      <c r="F11" s="130"/>
      <c r="G11" s="130"/>
      <c r="H11" s="131"/>
    </row>
    <row r="12" spans="1:10" s="24" customFormat="1" x14ac:dyDescent="0.25">
      <c r="A12" s="26" t="s">
        <v>0</v>
      </c>
      <c r="B12" s="81" t="s">
        <v>5</v>
      </c>
      <c r="C12" s="81"/>
      <c r="D12" s="81"/>
      <c r="E12" s="125"/>
      <c r="F12" s="125"/>
      <c r="G12" s="58"/>
      <c r="H12" s="30"/>
    </row>
    <row r="13" spans="1:10" s="24" customFormat="1" x14ac:dyDescent="0.25">
      <c r="A13" s="31" t="s">
        <v>7</v>
      </c>
      <c r="B13" s="132" t="s">
        <v>101</v>
      </c>
      <c r="C13" s="133"/>
      <c r="D13" s="134"/>
      <c r="E13" s="125" t="s">
        <v>23</v>
      </c>
      <c r="F13" s="125"/>
      <c r="G13" s="65" t="s">
        <v>24</v>
      </c>
      <c r="H13" s="30" t="s">
        <v>2</v>
      </c>
    </row>
    <row r="14" spans="1:10" s="24" customFormat="1" x14ac:dyDescent="0.25">
      <c r="A14" s="143" t="s">
        <v>22</v>
      </c>
      <c r="B14" s="118" t="s">
        <v>57</v>
      </c>
      <c r="C14" s="118"/>
      <c r="D14" s="118"/>
      <c r="E14" s="73" t="s">
        <v>25</v>
      </c>
      <c r="F14" s="73"/>
      <c r="G14" s="45" t="s">
        <v>93</v>
      </c>
      <c r="H14" s="60" t="str">
        <f t="shared" ref="H14:H20" si="1">IF(ISERROR(E14*G14),"This cell will autopopulate.",(E14*G14))</f>
        <v>This cell will autopopulate.</v>
      </c>
    </row>
    <row r="15" spans="1:10" s="24" customFormat="1" x14ac:dyDescent="0.25">
      <c r="A15" s="31"/>
      <c r="B15" s="118" t="s">
        <v>56</v>
      </c>
      <c r="C15" s="118"/>
      <c r="D15" s="118"/>
      <c r="E15" s="119"/>
      <c r="F15" s="120"/>
      <c r="G15" s="120"/>
      <c r="H15" s="121"/>
    </row>
    <row r="16" spans="1:10" s="24" customFormat="1" x14ac:dyDescent="0.25">
      <c r="A16" s="31" t="s">
        <v>31</v>
      </c>
      <c r="B16" s="118" t="s">
        <v>26</v>
      </c>
      <c r="C16" s="118"/>
      <c r="D16" s="118"/>
      <c r="E16" s="73" t="s">
        <v>25</v>
      </c>
      <c r="F16" s="73"/>
      <c r="G16" s="63" t="s">
        <v>93</v>
      </c>
      <c r="H16" s="60" t="str">
        <f t="shared" si="1"/>
        <v>This cell will autopopulate.</v>
      </c>
    </row>
    <row r="17" spans="1:8" s="24" customFormat="1" x14ac:dyDescent="0.25">
      <c r="A17" s="31" t="s">
        <v>32</v>
      </c>
      <c r="B17" s="137" t="s">
        <v>27</v>
      </c>
      <c r="C17" s="138"/>
      <c r="D17" s="139"/>
      <c r="E17" s="135" t="s">
        <v>25</v>
      </c>
      <c r="F17" s="136"/>
      <c r="G17" s="63" t="s">
        <v>93</v>
      </c>
      <c r="H17" s="60" t="str">
        <f t="shared" si="1"/>
        <v>This cell will autopopulate.</v>
      </c>
    </row>
    <row r="18" spans="1:8" s="24" customFormat="1" x14ac:dyDescent="0.25">
      <c r="A18" s="31" t="s">
        <v>33</v>
      </c>
      <c r="B18" s="137" t="s">
        <v>28</v>
      </c>
      <c r="C18" s="138"/>
      <c r="D18" s="139"/>
      <c r="E18" s="135" t="s">
        <v>25</v>
      </c>
      <c r="F18" s="136"/>
      <c r="G18" s="63" t="s">
        <v>93</v>
      </c>
      <c r="H18" s="60" t="str">
        <f t="shared" si="1"/>
        <v>This cell will autopopulate.</v>
      </c>
    </row>
    <row r="19" spans="1:8" s="24" customFormat="1" x14ac:dyDescent="0.25">
      <c r="A19" s="31" t="s">
        <v>34</v>
      </c>
      <c r="B19" s="137" t="s">
        <v>29</v>
      </c>
      <c r="C19" s="138"/>
      <c r="D19" s="139"/>
      <c r="E19" s="135" t="s">
        <v>25</v>
      </c>
      <c r="F19" s="136"/>
      <c r="G19" s="63" t="s">
        <v>93</v>
      </c>
      <c r="H19" s="60" t="str">
        <f t="shared" si="1"/>
        <v>This cell will autopopulate.</v>
      </c>
    </row>
    <row r="20" spans="1:8" s="24" customFormat="1" x14ac:dyDescent="0.25">
      <c r="A20" s="31" t="s">
        <v>35</v>
      </c>
      <c r="B20" s="137" t="s">
        <v>30</v>
      </c>
      <c r="C20" s="138"/>
      <c r="D20" s="139"/>
      <c r="E20" s="135" t="s">
        <v>25</v>
      </c>
      <c r="F20" s="136"/>
      <c r="G20" s="63" t="s">
        <v>93</v>
      </c>
      <c r="H20" s="60" t="str">
        <f t="shared" si="1"/>
        <v>This cell will autopopulate.</v>
      </c>
    </row>
    <row r="21" spans="1:8" s="24" customFormat="1" x14ac:dyDescent="0.25">
      <c r="A21" s="31" t="s">
        <v>104</v>
      </c>
      <c r="B21" s="140" t="s">
        <v>118</v>
      </c>
      <c r="C21" s="141"/>
      <c r="D21" s="141"/>
      <c r="E21" s="141"/>
      <c r="F21" s="141"/>
      <c r="G21" s="142"/>
      <c r="H21" s="60" t="str">
        <f>IF(ISERROR(SUM(H16:H20+H14)),"This cell will autopopulate.",SUM(H16:H20+H14))</f>
        <v>This cell will autopopulate.</v>
      </c>
    </row>
    <row r="22" spans="1:8" s="24" customFormat="1" ht="15" customHeight="1" x14ac:dyDescent="0.25">
      <c r="A22" s="26" t="s">
        <v>0</v>
      </c>
      <c r="B22" s="81" t="s">
        <v>5</v>
      </c>
      <c r="C22" s="81"/>
      <c r="D22" s="81"/>
      <c r="E22" s="125"/>
      <c r="F22" s="125"/>
      <c r="G22" s="65"/>
      <c r="H22" s="30"/>
    </row>
    <row r="23" spans="1:8" s="24" customFormat="1" x14ac:dyDescent="0.25">
      <c r="A23" s="31" t="s">
        <v>105</v>
      </c>
      <c r="B23" s="132" t="s">
        <v>102</v>
      </c>
      <c r="C23" s="133"/>
      <c r="D23" s="134"/>
      <c r="E23" s="125" t="s">
        <v>23</v>
      </c>
      <c r="F23" s="125"/>
      <c r="G23" s="65" t="s">
        <v>24</v>
      </c>
      <c r="H23" s="30" t="s">
        <v>2</v>
      </c>
    </row>
    <row r="24" spans="1:8" s="24" customFormat="1" x14ac:dyDescent="0.25">
      <c r="A24" s="31"/>
      <c r="B24" s="118" t="s">
        <v>57</v>
      </c>
      <c r="C24" s="118"/>
      <c r="D24" s="118"/>
      <c r="E24" s="73" t="s">
        <v>25</v>
      </c>
      <c r="F24" s="73"/>
      <c r="G24" s="63" t="s">
        <v>93</v>
      </c>
      <c r="H24" s="60" t="str">
        <f t="shared" ref="H24:H30" si="2">IF(ISERROR(E24*G24),"This cell will autopopulate.",(E24*G24))</f>
        <v>This cell will autopopulate.</v>
      </c>
    </row>
    <row r="25" spans="1:8" s="24" customFormat="1" x14ac:dyDescent="0.25">
      <c r="A25" s="31"/>
      <c r="B25" s="118" t="s">
        <v>56</v>
      </c>
      <c r="C25" s="118"/>
      <c r="D25" s="118"/>
      <c r="E25" s="119"/>
      <c r="F25" s="120"/>
      <c r="G25" s="120"/>
      <c r="H25" s="121"/>
    </row>
    <row r="26" spans="1:8" s="24" customFormat="1" x14ac:dyDescent="0.25">
      <c r="A26" s="31" t="s">
        <v>106</v>
      </c>
      <c r="B26" s="118" t="s">
        <v>26</v>
      </c>
      <c r="C26" s="118"/>
      <c r="D26" s="118"/>
      <c r="E26" s="73" t="s">
        <v>25</v>
      </c>
      <c r="F26" s="73"/>
      <c r="G26" s="63" t="s">
        <v>93</v>
      </c>
      <c r="H26" s="60" t="str">
        <f t="shared" ref="H26:H30" si="3">IF(ISERROR(E26*G26),"This cell will autopopulate.",(E26*G26))</f>
        <v>This cell will autopopulate.</v>
      </c>
    </row>
    <row r="27" spans="1:8" s="24" customFormat="1" x14ac:dyDescent="0.25">
      <c r="A27" s="31" t="s">
        <v>107</v>
      </c>
      <c r="B27" s="86" t="s">
        <v>27</v>
      </c>
      <c r="C27" s="86"/>
      <c r="D27" s="86"/>
      <c r="E27" s="73" t="s">
        <v>25</v>
      </c>
      <c r="F27" s="73"/>
      <c r="G27" s="63" t="s">
        <v>93</v>
      </c>
      <c r="H27" s="60" t="str">
        <f t="shared" si="3"/>
        <v>This cell will autopopulate.</v>
      </c>
    </row>
    <row r="28" spans="1:8" s="24" customFormat="1" x14ac:dyDescent="0.25">
      <c r="A28" s="31" t="s">
        <v>108</v>
      </c>
      <c r="B28" s="86" t="s">
        <v>28</v>
      </c>
      <c r="C28" s="86"/>
      <c r="D28" s="86"/>
      <c r="E28" s="73" t="s">
        <v>25</v>
      </c>
      <c r="F28" s="73"/>
      <c r="G28" s="63" t="s">
        <v>93</v>
      </c>
      <c r="H28" s="60" t="str">
        <f t="shared" si="3"/>
        <v>This cell will autopopulate.</v>
      </c>
    </row>
    <row r="29" spans="1:8" s="24" customFormat="1" x14ac:dyDescent="0.25">
      <c r="A29" s="31" t="s">
        <v>109</v>
      </c>
      <c r="B29" s="86" t="s">
        <v>29</v>
      </c>
      <c r="C29" s="86"/>
      <c r="D29" s="86"/>
      <c r="E29" s="73" t="s">
        <v>25</v>
      </c>
      <c r="F29" s="73"/>
      <c r="G29" s="63" t="s">
        <v>93</v>
      </c>
      <c r="H29" s="60" t="str">
        <f t="shared" si="3"/>
        <v>This cell will autopopulate.</v>
      </c>
    </row>
    <row r="30" spans="1:8" s="24" customFormat="1" x14ac:dyDescent="0.25">
      <c r="A30" s="31" t="s">
        <v>110</v>
      </c>
      <c r="B30" s="86" t="s">
        <v>30</v>
      </c>
      <c r="C30" s="86"/>
      <c r="D30" s="86"/>
      <c r="E30" s="73" t="s">
        <v>25</v>
      </c>
      <c r="F30" s="73"/>
      <c r="G30" s="63" t="s">
        <v>93</v>
      </c>
      <c r="H30" s="60" t="str">
        <f t="shared" si="3"/>
        <v>This cell will autopopulate.</v>
      </c>
    </row>
    <row r="31" spans="1:8" s="24" customFormat="1" x14ac:dyDescent="0.25">
      <c r="A31" s="31" t="s">
        <v>111</v>
      </c>
      <c r="B31" s="140" t="s">
        <v>119</v>
      </c>
      <c r="C31" s="141"/>
      <c r="D31" s="141"/>
      <c r="E31" s="141"/>
      <c r="F31" s="141"/>
      <c r="G31" s="142"/>
      <c r="H31" s="60" t="str">
        <f>IF(ISERROR(SUM(H26:H30+H24)),"This cell will autopopulate.",SUM(H26:H30+H24))</f>
        <v>This cell will autopopulate.</v>
      </c>
    </row>
    <row r="32" spans="1:8" s="24" customFormat="1" x14ac:dyDescent="0.25">
      <c r="A32" s="26" t="s">
        <v>0</v>
      </c>
      <c r="B32" s="81" t="s">
        <v>5</v>
      </c>
      <c r="C32" s="81"/>
      <c r="D32" s="81"/>
      <c r="E32" s="125"/>
      <c r="F32" s="125"/>
      <c r="G32" s="65"/>
      <c r="H32" s="30"/>
    </row>
    <row r="33" spans="1:9" s="24" customFormat="1" x14ac:dyDescent="0.25">
      <c r="A33" s="31" t="s">
        <v>112</v>
      </c>
      <c r="B33" s="132" t="s">
        <v>103</v>
      </c>
      <c r="C33" s="133"/>
      <c r="D33" s="134"/>
      <c r="E33" s="125" t="s">
        <v>23</v>
      </c>
      <c r="F33" s="125"/>
      <c r="G33" s="65" t="s">
        <v>24</v>
      </c>
      <c r="H33" s="30" t="s">
        <v>2</v>
      </c>
    </row>
    <row r="34" spans="1:9" s="24" customFormat="1" x14ac:dyDescent="0.25">
      <c r="A34" s="24" t="s">
        <v>113</v>
      </c>
      <c r="B34" s="118" t="s">
        <v>57</v>
      </c>
      <c r="C34" s="118"/>
      <c r="D34" s="118"/>
      <c r="E34" s="73" t="s">
        <v>25</v>
      </c>
      <c r="F34" s="73"/>
      <c r="G34" s="63" t="s">
        <v>93</v>
      </c>
      <c r="H34" s="60" t="str">
        <f t="shared" ref="H34:H40" si="4">IF(ISERROR(E34*G34),"This cell will autopopulate.",(E34*G34))</f>
        <v>This cell will autopopulate.</v>
      </c>
    </row>
    <row r="35" spans="1:9" s="24" customFormat="1" x14ac:dyDescent="0.25">
      <c r="A35" s="31"/>
      <c r="B35" s="118" t="s">
        <v>56</v>
      </c>
      <c r="C35" s="118"/>
      <c r="D35" s="118"/>
      <c r="E35" s="119"/>
      <c r="F35" s="120"/>
      <c r="G35" s="120"/>
      <c r="H35" s="121"/>
    </row>
    <row r="36" spans="1:9" s="24" customFormat="1" x14ac:dyDescent="0.25">
      <c r="A36" s="31" t="s">
        <v>114</v>
      </c>
      <c r="B36" s="118" t="s">
        <v>26</v>
      </c>
      <c r="C36" s="118"/>
      <c r="D36" s="118"/>
      <c r="E36" s="73" t="s">
        <v>25</v>
      </c>
      <c r="F36" s="73"/>
      <c r="G36" s="63" t="s">
        <v>93</v>
      </c>
      <c r="H36" s="60" t="str">
        <f t="shared" ref="H36:H40" si="5">IF(ISERROR(E36*G36),"This cell will autopopulate.",(E36*G36))</f>
        <v>This cell will autopopulate.</v>
      </c>
    </row>
    <row r="37" spans="1:9" s="24" customFormat="1" x14ac:dyDescent="0.25">
      <c r="A37" s="31" t="s">
        <v>115</v>
      </c>
      <c r="B37" s="86" t="s">
        <v>27</v>
      </c>
      <c r="C37" s="86"/>
      <c r="D37" s="86"/>
      <c r="E37" s="73" t="s">
        <v>25</v>
      </c>
      <c r="F37" s="73"/>
      <c r="G37" s="63" t="s">
        <v>93</v>
      </c>
      <c r="H37" s="60" t="str">
        <f t="shared" si="5"/>
        <v>This cell will autopopulate.</v>
      </c>
    </row>
    <row r="38" spans="1:9" s="24" customFormat="1" x14ac:dyDescent="0.25">
      <c r="A38" s="31" t="s">
        <v>116</v>
      </c>
      <c r="B38" s="86" t="s">
        <v>28</v>
      </c>
      <c r="C38" s="86"/>
      <c r="D38" s="86"/>
      <c r="E38" s="73" t="s">
        <v>25</v>
      </c>
      <c r="F38" s="73"/>
      <c r="G38" s="63" t="s">
        <v>93</v>
      </c>
      <c r="H38" s="60" t="str">
        <f t="shared" si="5"/>
        <v>This cell will autopopulate.</v>
      </c>
    </row>
    <row r="39" spans="1:9" s="24" customFormat="1" x14ac:dyDescent="0.25">
      <c r="A39" s="31" t="s">
        <v>117</v>
      </c>
      <c r="B39" s="86" t="s">
        <v>29</v>
      </c>
      <c r="C39" s="86"/>
      <c r="D39" s="86"/>
      <c r="E39" s="73" t="s">
        <v>25</v>
      </c>
      <c r="F39" s="73"/>
      <c r="G39" s="63" t="s">
        <v>93</v>
      </c>
      <c r="H39" s="60" t="str">
        <f t="shared" si="5"/>
        <v>This cell will autopopulate.</v>
      </c>
    </row>
    <row r="40" spans="1:9" s="24" customFormat="1" x14ac:dyDescent="0.25">
      <c r="A40" s="31" t="s">
        <v>120</v>
      </c>
      <c r="B40" s="86" t="s">
        <v>30</v>
      </c>
      <c r="C40" s="86"/>
      <c r="D40" s="86"/>
      <c r="E40" s="73" t="s">
        <v>25</v>
      </c>
      <c r="F40" s="73"/>
      <c r="G40" s="63" t="s">
        <v>93</v>
      </c>
      <c r="H40" s="60" t="str">
        <f t="shared" si="5"/>
        <v>This cell will autopopulate.</v>
      </c>
    </row>
    <row r="41" spans="1:9" s="24" customFormat="1" ht="15.75" thickBot="1" x14ac:dyDescent="0.3">
      <c r="A41" s="31" t="s">
        <v>121</v>
      </c>
      <c r="B41" s="140" t="s">
        <v>119</v>
      </c>
      <c r="C41" s="141"/>
      <c r="D41" s="141"/>
      <c r="E41" s="141"/>
      <c r="F41" s="141"/>
      <c r="G41" s="142"/>
      <c r="H41" s="60" t="str">
        <f>IF(ISERROR(SUM(H36:H40+H34)),"This cell will autopopulate.",SUM(H36:H40+H34))</f>
        <v>This cell will autopopulate.</v>
      </c>
    </row>
    <row r="42" spans="1:9" s="24" customFormat="1" ht="20.25" thickBot="1" x14ac:dyDescent="0.3">
      <c r="A42" s="31" t="s">
        <v>122</v>
      </c>
      <c r="B42" s="122" t="s">
        <v>89</v>
      </c>
      <c r="C42" s="123"/>
      <c r="D42" s="123"/>
      <c r="E42" s="123"/>
      <c r="F42" s="123"/>
      <c r="G42" s="124"/>
      <c r="H42" s="16" t="str">
        <f>IF(ISERROR(H41+H31+H21),"This cell will autopopulate.",(H41+H31+H21))</f>
        <v>This cell will autopopulate.</v>
      </c>
    </row>
    <row r="43" spans="1:9" s="24" customFormat="1" x14ac:dyDescent="0.25">
      <c r="A43" s="72" t="s">
        <v>1</v>
      </c>
      <c r="B43" s="72"/>
      <c r="C43" s="72"/>
      <c r="D43" s="72"/>
      <c r="E43" s="72"/>
      <c r="F43" s="72"/>
      <c r="G43" s="72"/>
      <c r="H43" s="72"/>
    </row>
    <row r="44" spans="1:9" s="24" customFormat="1" ht="32.25" customHeight="1" x14ac:dyDescent="0.25">
      <c r="A44" s="114" t="s">
        <v>97</v>
      </c>
      <c r="B44" s="114"/>
      <c r="C44" s="114"/>
      <c r="D44" s="114"/>
      <c r="E44" s="114"/>
      <c r="F44" s="114"/>
      <c r="G44" s="114"/>
      <c r="H44" s="114"/>
    </row>
    <row r="45" spans="1:9" s="24" customFormat="1" x14ac:dyDescent="0.25">
      <c r="A45" s="26" t="s">
        <v>0</v>
      </c>
      <c r="B45" s="81" t="s">
        <v>5</v>
      </c>
      <c r="C45" s="81"/>
      <c r="D45" s="81"/>
      <c r="E45" s="27" t="s">
        <v>6</v>
      </c>
      <c r="F45" s="58" t="s">
        <v>8</v>
      </c>
      <c r="G45" s="29" t="s">
        <v>4</v>
      </c>
      <c r="H45" s="30" t="s">
        <v>64</v>
      </c>
    </row>
    <row r="46" spans="1:9" s="7" customFormat="1" ht="83.25" customHeight="1" x14ac:dyDescent="0.25">
      <c r="A46" s="115" t="s">
        <v>9</v>
      </c>
      <c r="B46" s="74" t="s">
        <v>36</v>
      </c>
      <c r="C46" s="75"/>
      <c r="D46" s="75"/>
      <c r="E46" s="32">
        <v>3</v>
      </c>
      <c r="F46" s="33" t="s">
        <v>60</v>
      </c>
      <c r="G46" s="61" t="s">
        <v>61</v>
      </c>
      <c r="H46" s="56" t="str">
        <f>IF(ISERROR(E46*G46),"This cell will autopopulate.",(E46*G46))</f>
        <v>This cell will autopopulate.</v>
      </c>
    </row>
    <row r="47" spans="1:9" s="7" customFormat="1" ht="15" customHeight="1" x14ac:dyDescent="0.25">
      <c r="A47" s="116"/>
      <c r="B47" s="66" t="s">
        <v>94</v>
      </c>
      <c r="C47" s="67"/>
      <c r="D47" s="67"/>
      <c r="E47" s="56" t="s">
        <v>39</v>
      </c>
      <c r="F47" s="57" t="s">
        <v>37</v>
      </c>
      <c r="G47" s="57" t="s">
        <v>40</v>
      </c>
      <c r="H47" s="56" t="s">
        <v>55</v>
      </c>
    </row>
    <row r="48" spans="1:9" s="7" customFormat="1" ht="39" customHeight="1" x14ac:dyDescent="0.25">
      <c r="A48" s="116"/>
      <c r="B48" s="68"/>
      <c r="C48" s="69"/>
      <c r="D48" s="69"/>
      <c r="E48" s="32" t="s">
        <v>41</v>
      </c>
      <c r="F48" s="49" t="s">
        <v>51</v>
      </c>
      <c r="G48" s="47" t="s">
        <v>46</v>
      </c>
      <c r="H48" s="53">
        <v>0.05</v>
      </c>
      <c r="I48" s="55"/>
    </row>
    <row r="49" spans="1:9" s="7" customFormat="1" ht="67.5" customHeight="1" x14ac:dyDescent="0.25">
      <c r="A49" s="116"/>
      <c r="B49" s="68"/>
      <c r="C49" s="69"/>
      <c r="D49" s="69"/>
      <c r="E49" s="32" t="s">
        <v>42</v>
      </c>
      <c r="F49" s="49" t="s">
        <v>52</v>
      </c>
      <c r="G49" s="48" t="s">
        <v>47</v>
      </c>
      <c r="H49" s="53">
        <v>0.02</v>
      </c>
      <c r="I49" s="55"/>
    </row>
    <row r="50" spans="1:9" s="7" customFormat="1" ht="39" customHeight="1" x14ac:dyDescent="0.25">
      <c r="A50" s="116"/>
      <c r="B50" s="68"/>
      <c r="C50" s="69"/>
      <c r="D50" s="69"/>
      <c r="E50" s="32" t="s">
        <v>43</v>
      </c>
      <c r="F50" s="49" t="s">
        <v>38</v>
      </c>
      <c r="G50" s="52" t="s">
        <v>48</v>
      </c>
      <c r="H50" s="53">
        <v>0.02</v>
      </c>
      <c r="I50" s="55"/>
    </row>
    <row r="51" spans="1:9" s="7" customFormat="1" ht="39" customHeight="1" x14ac:dyDescent="0.25">
      <c r="A51" s="116"/>
      <c r="B51" s="68"/>
      <c r="C51" s="69"/>
      <c r="D51" s="69"/>
      <c r="E51" s="50" t="s">
        <v>44</v>
      </c>
      <c r="F51" s="51" t="s">
        <v>53</v>
      </c>
      <c r="G51" s="52" t="s">
        <v>49</v>
      </c>
      <c r="H51" s="54">
        <v>0.01</v>
      </c>
    </row>
    <row r="52" spans="1:9" s="7" customFormat="1" ht="39" customHeight="1" thickBot="1" x14ac:dyDescent="0.3">
      <c r="A52" s="117"/>
      <c r="B52" s="70"/>
      <c r="C52" s="71"/>
      <c r="D52" s="71"/>
      <c r="E52" s="32" t="s">
        <v>45</v>
      </c>
      <c r="F52" s="49" t="s">
        <v>54</v>
      </c>
      <c r="G52" s="52" t="s">
        <v>50</v>
      </c>
      <c r="H52" s="53">
        <v>0.01</v>
      </c>
    </row>
    <row r="53" spans="1:9" s="7" customFormat="1" ht="16.5" customHeight="1" thickBot="1" x14ac:dyDescent="0.3">
      <c r="A53" s="46"/>
      <c r="B53" s="90" t="s">
        <v>68</v>
      </c>
      <c r="C53" s="91"/>
      <c r="D53" s="91"/>
      <c r="E53" s="91"/>
      <c r="F53" s="91"/>
      <c r="G53" s="91"/>
      <c r="H53" s="64" t="str">
        <f>IF(ISERROR((G46/36)*H48+(G46/36)*H49+(G46/36)*H50+(G46/36)*H51+(G46/36)*H52),"This cell will autopopulate.",(G46/36)*H48+(G46/36)*H49+(G46/36)*H50+(G46/36)*H51+(G46/36)*H344/36)</f>
        <v>This cell will autopopulate.</v>
      </c>
    </row>
    <row r="54" spans="1:9" s="7" customFormat="1" ht="20.25" thickBot="1" x14ac:dyDescent="0.3">
      <c r="A54" s="43" t="s">
        <v>58</v>
      </c>
      <c r="B54" s="82" t="s">
        <v>90</v>
      </c>
      <c r="C54" s="83"/>
      <c r="D54" s="83"/>
      <c r="E54" s="83"/>
      <c r="F54" s="83"/>
      <c r="G54" s="84"/>
      <c r="H54" s="44" t="str">
        <f>H46</f>
        <v>This cell will autopopulate.</v>
      </c>
    </row>
    <row r="55" spans="1:9" s="7" customFormat="1" ht="15.75" thickBot="1" x14ac:dyDescent="0.3">
      <c r="A55" s="10" t="s">
        <v>0</v>
      </c>
      <c r="B55" s="94" t="s">
        <v>5</v>
      </c>
      <c r="C55" s="95"/>
      <c r="D55" s="96"/>
      <c r="E55" s="19" t="s">
        <v>6</v>
      </c>
      <c r="F55" s="20" t="s">
        <v>8</v>
      </c>
      <c r="G55" s="9" t="s">
        <v>4</v>
      </c>
      <c r="H55" s="11" t="s">
        <v>2</v>
      </c>
    </row>
    <row r="56" spans="1:9" s="7" customFormat="1" ht="58.5" customHeight="1" thickBot="1" x14ac:dyDescent="0.3">
      <c r="A56" s="17" t="s">
        <v>59</v>
      </c>
      <c r="B56" s="97" t="s">
        <v>96</v>
      </c>
      <c r="C56" s="98"/>
      <c r="D56" s="98"/>
      <c r="E56" s="21">
        <v>1</v>
      </c>
      <c r="F56" s="22" t="s">
        <v>66</v>
      </c>
      <c r="G56" s="18" t="s">
        <v>67</v>
      </c>
      <c r="H56" s="12" t="str">
        <f>IF(ISERROR(E56*G56),"This cell will autopopulate.",E56*G56)</f>
        <v>This cell will autopopulate.</v>
      </c>
    </row>
    <row r="57" spans="1:9" s="7" customFormat="1" ht="20.25" thickBot="1" x14ac:dyDescent="0.3">
      <c r="A57" s="34" t="s">
        <v>75</v>
      </c>
      <c r="B57" s="82" t="s">
        <v>91</v>
      </c>
      <c r="C57" s="83"/>
      <c r="D57" s="83"/>
      <c r="E57" s="83"/>
      <c r="F57" s="83"/>
      <c r="G57" s="84"/>
      <c r="H57" s="44" t="str">
        <f>H56</f>
        <v>This cell will autopopulate.</v>
      </c>
    </row>
    <row r="58" spans="1:9" s="23" customFormat="1" ht="31.5" customHeight="1" x14ac:dyDescent="0.2">
      <c r="A58" s="87" t="s">
        <v>84</v>
      </c>
      <c r="B58" s="88"/>
      <c r="C58" s="88"/>
      <c r="D58" s="88"/>
      <c r="E58" s="88"/>
      <c r="F58" s="88"/>
      <c r="G58" s="88"/>
      <c r="H58" s="89"/>
    </row>
    <row r="59" spans="1:9" s="24" customFormat="1" x14ac:dyDescent="0.25">
      <c r="A59" s="39" t="s">
        <v>0</v>
      </c>
      <c r="B59" s="72" t="s">
        <v>5</v>
      </c>
      <c r="C59" s="72"/>
      <c r="D59" s="72"/>
      <c r="E59" s="72"/>
      <c r="F59" s="72"/>
      <c r="G59" s="72"/>
      <c r="H59" s="72"/>
    </row>
    <row r="60" spans="1:9" s="23" customFormat="1" ht="57.75" customHeight="1" thickBot="1" x14ac:dyDescent="0.25">
      <c r="A60" s="62" t="s">
        <v>69</v>
      </c>
      <c r="B60" s="107" t="s">
        <v>79</v>
      </c>
      <c r="C60" s="69"/>
      <c r="D60" s="69"/>
      <c r="E60" s="69"/>
      <c r="F60" s="69"/>
      <c r="G60" s="69"/>
      <c r="H60" s="108"/>
    </row>
    <row r="61" spans="1:9" s="23" customFormat="1" ht="15.75" thickBot="1" x14ac:dyDescent="0.25">
      <c r="A61" s="17"/>
      <c r="B61" s="109" t="s">
        <v>5</v>
      </c>
      <c r="C61" s="110"/>
      <c r="D61" s="111"/>
      <c r="E61" s="109" t="s">
        <v>11</v>
      </c>
      <c r="F61" s="110"/>
      <c r="G61" s="111"/>
      <c r="H61" s="11" t="s">
        <v>2</v>
      </c>
    </row>
    <row r="62" spans="1:9" s="23" customFormat="1" ht="15.75" thickBot="1" x14ac:dyDescent="0.25">
      <c r="A62" s="17" t="s">
        <v>70</v>
      </c>
      <c r="B62" s="101" t="s">
        <v>12</v>
      </c>
      <c r="C62" s="102"/>
      <c r="D62" s="103"/>
      <c r="E62" s="104" t="s">
        <v>13</v>
      </c>
      <c r="F62" s="105"/>
      <c r="G62" s="106"/>
      <c r="H62" s="41" t="s">
        <v>14</v>
      </c>
    </row>
    <row r="63" spans="1:9" s="23" customFormat="1" ht="15.75" thickBot="1" x14ac:dyDescent="0.25">
      <c r="A63" s="34" t="s">
        <v>71</v>
      </c>
      <c r="B63" s="101" t="s">
        <v>15</v>
      </c>
      <c r="C63" s="102"/>
      <c r="D63" s="103"/>
      <c r="E63" s="104" t="s">
        <v>13</v>
      </c>
      <c r="F63" s="105"/>
      <c r="G63" s="106"/>
      <c r="H63" s="41" t="s">
        <v>16</v>
      </c>
    </row>
    <row r="64" spans="1:9" s="23" customFormat="1" ht="15.75" thickBot="1" x14ac:dyDescent="0.25">
      <c r="A64" s="34" t="s">
        <v>74</v>
      </c>
      <c r="B64" s="101" t="s">
        <v>17</v>
      </c>
      <c r="C64" s="102"/>
      <c r="D64" s="103"/>
      <c r="E64" s="104" t="s">
        <v>13</v>
      </c>
      <c r="F64" s="105"/>
      <c r="G64" s="106"/>
      <c r="H64" s="41" t="s">
        <v>18</v>
      </c>
    </row>
    <row r="65" spans="1:8" s="23" customFormat="1" ht="20.25" thickBot="1" x14ac:dyDescent="0.25">
      <c r="A65" s="34" t="s">
        <v>76</v>
      </c>
      <c r="B65" s="82" t="s">
        <v>87</v>
      </c>
      <c r="C65" s="83"/>
      <c r="D65" s="83"/>
      <c r="E65" s="83"/>
      <c r="F65" s="83"/>
      <c r="G65" s="84"/>
      <c r="H65" s="44">
        <f>SUM(H62:H64)</f>
        <v>0</v>
      </c>
    </row>
    <row r="66" spans="1:8" s="23" customFormat="1" ht="28.5" customHeight="1" thickBot="1" x14ac:dyDescent="0.25">
      <c r="A66" s="34">
        <v>1.6</v>
      </c>
      <c r="B66" s="85" t="s">
        <v>77</v>
      </c>
      <c r="C66" s="85"/>
      <c r="D66" s="85"/>
      <c r="E66" s="85"/>
      <c r="F66" s="85"/>
      <c r="G66" s="85"/>
      <c r="H66" s="16" t="str">
        <f>IF(ISERROR(H65+H57+H54+H42+H8),"This cell will autopopulate.",(H65+H57+H54+H42+H8))</f>
        <v>This cell will autopopulate.</v>
      </c>
    </row>
    <row r="67" spans="1:8" s="23" customFormat="1" ht="14.25" x14ac:dyDescent="0.2">
      <c r="A67" s="39" t="s">
        <v>0</v>
      </c>
      <c r="B67" s="72" t="s">
        <v>5</v>
      </c>
      <c r="C67" s="72"/>
      <c r="D67" s="72"/>
      <c r="E67" s="72"/>
      <c r="F67" s="72"/>
      <c r="G67" s="72"/>
      <c r="H67" s="144"/>
    </row>
    <row r="68" spans="1:8" ht="14.25" customHeight="1" x14ac:dyDescent="0.25">
      <c r="A68" s="92" t="s">
        <v>85</v>
      </c>
      <c r="B68" s="93"/>
      <c r="C68" s="93"/>
      <c r="D68" s="93"/>
      <c r="E68" s="93"/>
      <c r="F68" s="93"/>
      <c r="G68" s="93"/>
      <c r="H68" s="93"/>
    </row>
    <row r="69" spans="1:8" ht="18" customHeight="1" x14ac:dyDescent="0.25">
      <c r="A69" s="99" t="s">
        <v>19</v>
      </c>
      <c r="B69" s="100"/>
      <c r="C69" s="100"/>
      <c r="D69" s="100"/>
      <c r="E69" s="100"/>
      <c r="F69" s="100"/>
      <c r="G69" s="100"/>
      <c r="H69" s="100"/>
    </row>
    <row r="70" spans="1:8" s="23" customFormat="1" ht="45" customHeight="1" x14ac:dyDescent="0.2">
      <c r="A70" s="40">
        <v>2.1</v>
      </c>
      <c r="B70" s="78" t="s">
        <v>21</v>
      </c>
      <c r="C70" s="79"/>
      <c r="D70" s="79"/>
      <c r="E70" s="79"/>
      <c r="F70" s="79"/>
      <c r="G70" s="79"/>
      <c r="H70" s="80"/>
    </row>
    <row r="71" spans="1:8" s="6" customFormat="1" ht="48" customHeight="1" x14ac:dyDescent="0.25">
      <c r="A71" s="76" t="s">
        <v>86</v>
      </c>
      <c r="B71" s="77"/>
      <c r="C71" s="77"/>
      <c r="D71" s="77"/>
      <c r="E71" s="77"/>
      <c r="F71" s="77"/>
      <c r="G71" s="77"/>
      <c r="H71" s="77"/>
    </row>
    <row r="72" spans="1:8" s="7" customFormat="1" ht="16.5" customHeight="1" x14ac:dyDescent="0.25">
      <c r="A72" s="26" t="s">
        <v>0</v>
      </c>
      <c r="B72" s="81" t="s">
        <v>5</v>
      </c>
      <c r="C72" s="81"/>
      <c r="D72" s="81"/>
      <c r="E72" s="27" t="s">
        <v>6</v>
      </c>
      <c r="F72" s="28" t="s">
        <v>8</v>
      </c>
      <c r="G72" s="29" t="s">
        <v>4</v>
      </c>
      <c r="H72" s="30" t="s">
        <v>65</v>
      </c>
    </row>
    <row r="73" spans="1:8" s="7" customFormat="1" ht="25.5" customHeight="1" x14ac:dyDescent="0.25">
      <c r="A73" s="31" t="s">
        <v>72</v>
      </c>
      <c r="B73" s="74" t="s">
        <v>78</v>
      </c>
      <c r="C73" s="75"/>
      <c r="D73" s="75"/>
      <c r="E73" s="32">
        <v>30</v>
      </c>
      <c r="F73" s="33" t="s">
        <v>62</v>
      </c>
      <c r="G73" s="38" t="s">
        <v>63</v>
      </c>
      <c r="H73" s="59" t="str">
        <f>IF(ISERROR(E73*G73),"This cell will autopopulate.",E73*G73*5)</f>
        <v>This cell will autopopulate.</v>
      </c>
    </row>
    <row r="74" spans="1:8" s="7" customFormat="1" ht="101.25" customHeight="1" x14ac:dyDescent="0.25">
      <c r="A74" s="31" t="s">
        <v>73</v>
      </c>
      <c r="B74" s="74" t="s">
        <v>10</v>
      </c>
      <c r="C74" s="75"/>
      <c r="D74" s="75"/>
      <c r="E74" s="32">
        <v>1</v>
      </c>
      <c r="F74" s="33" t="s">
        <v>20</v>
      </c>
      <c r="G74" s="42" t="s">
        <v>80</v>
      </c>
      <c r="H74" s="32" t="str">
        <f>IF(ISERROR(E74*G74),"This cell will autopopulate.",E74*G74)</f>
        <v>This cell will autopopulate.</v>
      </c>
    </row>
    <row r="75" spans="1:8" x14ac:dyDescent="0.25">
      <c r="A75" s="25"/>
      <c r="B75" s="35"/>
      <c r="C75" s="35"/>
      <c r="D75" s="35"/>
      <c r="E75" s="36"/>
      <c r="F75" s="36"/>
      <c r="G75" s="36"/>
      <c r="H75" s="37"/>
    </row>
    <row r="76" spans="1:8" x14ac:dyDescent="0.25">
      <c r="A76" s="25"/>
      <c r="B76" s="35"/>
      <c r="C76" s="35"/>
      <c r="D76" s="35"/>
      <c r="E76" s="36"/>
      <c r="F76" s="36"/>
      <c r="G76" s="36"/>
      <c r="H76" s="37"/>
    </row>
  </sheetData>
  <sheetProtection selectLockedCells="1"/>
  <mergeCells count="101">
    <mergeCell ref="B41:G41"/>
    <mergeCell ref="B40:D40"/>
    <mergeCell ref="E40:F40"/>
    <mergeCell ref="E20:F20"/>
    <mergeCell ref="B20:D20"/>
    <mergeCell ref="B21:G21"/>
    <mergeCell ref="B31:G31"/>
    <mergeCell ref="B37:D37"/>
    <mergeCell ref="E37:F37"/>
    <mergeCell ref="B38:D38"/>
    <mergeCell ref="E38:F38"/>
    <mergeCell ref="B39:D39"/>
    <mergeCell ref="E39:F39"/>
    <mergeCell ref="B34:D34"/>
    <mergeCell ref="E34:F34"/>
    <mergeCell ref="B35:D35"/>
    <mergeCell ref="E35:H35"/>
    <mergeCell ref="B36:D36"/>
    <mergeCell ref="E36:F36"/>
    <mergeCell ref="B30:D30"/>
    <mergeCell ref="E30:F30"/>
    <mergeCell ref="B32:D32"/>
    <mergeCell ref="E32:F32"/>
    <mergeCell ref="B33:D33"/>
    <mergeCell ref="E33:F33"/>
    <mergeCell ref="B27:D27"/>
    <mergeCell ref="E27:F27"/>
    <mergeCell ref="B28:D28"/>
    <mergeCell ref="E28:F28"/>
    <mergeCell ref="B29:D29"/>
    <mergeCell ref="E29:F29"/>
    <mergeCell ref="B24:D24"/>
    <mergeCell ref="E24:F24"/>
    <mergeCell ref="B25:D25"/>
    <mergeCell ref="E25:H25"/>
    <mergeCell ref="B26:D26"/>
    <mergeCell ref="E26:F26"/>
    <mergeCell ref="A44:H44"/>
    <mergeCell ref="A11:H11"/>
    <mergeCell ref="B19:D19"/>
    <mergeCell ref="E16:F16"/>
    <mergeCell ref="E17:F17"/>
    <mergeCell ref="E18:F18"/>
    <mergeCell ref="E19:F19"/>
    <mergeCell ref="B18:D18"/>
    <mergeCell ref="B13:D13"/>
    <mergeCell ref="E13:F13"/>
    <mergeCell ref="B22:D22"/>
    <mergeCell ref="E22:F22"/>
    <mergeCell ref="B23:D23"/>
    <mergeCell ref="E23:F23"/>
    <mergeCell ref="B8:G8"/>
    <mergeCell ref="E12:F12"/>
    <mergeCell ref="A2:E2"/>
    <mergeCell ref="A3:H3"/>
    <mergeCell ref="G2:H2"/>
    <mergeCell ref="B46:D46"/>
    <mergeCell ref="A4:H4"/>
    <mergeCell ref="A5:H5"/>
    <mergeCell ref="B6:D6"/>
    <mergeCell ref="A9:H9"/>
    <mergeCell ref="A10:H10"/>
    <mergeCell ref="B12:D12"/>
    <mergeCell ref="A46:A52"/>
    <mergeCell ref="B7:D7"/>
    <mergeCell ref="B15:D15"/>
    <mergeCell ref="E15:H15"/>
    <mergeCell ref="B14:D14"/>
    <mergeCell ref="B16:D16"/>
    <mergeCell ref="B17:D17"/>
    <mergeCell ref="B42:G42"/>
    <mergeCell ref="E14:F14"/>
    <mergeCell ref="B55:D55"/>
    <mergeCell ref="B56:D56"/>
    <mergeCell ref="B54:G54"/>
    <mergeCell ref="A69:H69"/>
    <mergeCell ref="B59:H59"/>
    <mergeCell ref="B67:H67"/>
    <mergeCell ref="B63:D63"/>
    <mergeCell ref="E63:G63"/>
    <mergeCell ref="B64:D64"/>
    <mergeCell ref="E64:G64"/>
    <mergeCell ref="E62:G62"/>
    <mergeCell ref="B62:D62"/>
    <mergeCell ref="B60:H60"/>
    <mergeCell ref="B61:D61"/>
    <mergeCell ref="E61:G61"/>
    <mergeCell ref="B47:D52"/>
    <mergeCell ref="A43:H43"/>
    <mergeCell ref="B74:D74"/>
    <mergeCell ref="A71:H71"/>
    <mergeCell ref="B70:H70"/>
    <mergeCell ref="B72:D72"/>
    <mergeCell ref="B45:D45"/>
    <mergeCell ref="B73:D73"/>
    <mergeCell ref="B65:G65"/>
    <mergeCell ref="B66:G66"/>
    <mergeCell ref="A58:H58"/>
    <mergeCell ref="B53:G53"/>
    <mergeCell ref="A68:H68"/>
    <mergeCell ref="B57:G57"/>
  </mergeCells>
  <pageMargins left="0.7" right="0.7" top="0.75" bottom="0.75" header="0.3" footer="0.3"/>
  <pageSetup scale="58" fitToHeight="2" orientation="landscape" r:id="rId1"/>
  <headerFooter>
    <oddHeader xml:space="preserve">&amp;C100-19 Procurement eSourcing and Contract Lifecycyle Management Solution
Appendix B - Response Workbook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aa8a934e4c5a3b0b4f10c9288f581181">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f2c60721c58e9a6a9ae74d759cd201e3"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EV5DVUR6RRZR-1275146407-33996</_dlc_DocId>
    <_dlc_DocIdUrl xmlns="53dbc0f4-2d3d-44b3-9905-25b4807b1361">
      <Url>http://finance/supply/pba/_layouts/15/DocIdRedir.aspx?ID=EV5DVUR6RRZR-1275146407-33996</Url>
      <Description>EV5DVUR6RRZR-1275146407-33996</Description>
    </_dlc_DocIdUrl>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999</Spec_x0020__x0023_>
    <EmailSubject xmlns="http://schemas.microsoft.com/sharepoint/v3" xsi:nil="true"/>
    <Spec_x0020__x0023_ xmlns="b3fec781-62d2-4f50-9b0f-56b6ddda0866">100-19</Spec_x0020__x0023_>
    <Doc_x0020_Type xmlns="c0086056-5044-4a33-b29f-c75672ab2bba" xsi:nil="true"/>
    <S_Year xmlns="c0086056-5044-4a33-b29f-c75672ab2bba">2019</S_Year>
    <EmailCc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762C9F-4E94-4197-A750-14A051E93A81}">
  <ds:schemaRefs>
    <ds:schemaRef ds:uri="http://schemas.microsoft.com/sharepoint/v3/contenttype/forms"/>
  </ds:schemaRefs>
</ds:datastoreItem>
</file>

<file path=customXml/itemProps2.xml><?xml version="1.0" encoding="utf-8"?>
<ds:datastoreItem xmlns:ds="http://schemas.openxmlformats.org/officeDocument/2006/customXml" ds:itemID="{B1030723-6E23-48E6-B6DD-ED65356FAD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81D79B-DD8E-4CA3-8435-3D52C8B78967}">
  <ds:schemaRefs>
    <ds:schemaRef ds:uri="http://schemas.microsoft.com/sharepoint/v3"/>
    <ds:schemaRef ds:uri="http://schemas.microsoft.com/sharepoint/v4"/>
    <ds:schemaRef ds:uri="http://purl.org/dc/terms/"/>
    <ds:schemaRef ds:uri="http://schemas.microsoft.com/office/infopath/2007/PartnerControls"/>
    <ds:schemaRef ds:uri="http://schemas.microsoft.com/office/2006/documentManagement/types"/>
    <ds:schemaRef ds:uri="b3fec781-62d2-4f50-9b0f-56b6ddda0866"/>
    <ds:schemaRef ds:uri="http://schemas.openxmlformats.org/package/2006/metadata/core-properties"/>
    <ds:schemaRef ds:uri="a6a118c7-e855-4f4e-b8ad-80e33b796d81"/>
    <ds:schemaRef ds:uri="http://purl.org/dc/elements/1.1/"/>
    <ds:schemaRef ds:uri="http://schemas.microsoft.com/office/2006/metadata/properties"/>
    <ds:schemaRef ds:uri="c0086056-5044-4a33-b29f-c75672ab2bba"/>
    <ds:schemaRef ds:uri="af23f7e8-60b8-4754-8d26-933e50c84a94"/>
    <ds:schemaRef ds:uri="53dbc0f4-2d3d-44b3-9905-25b4807b1361"/>
    <ds:schemaRef ds:uri="http://www.w3.org/XML/1998/namespace"/>
    <ds:schemaRef ds:uri="http://purl.org/dc/dcmitype/"/>
  </ds:schemaRefs>
</ds:datastoreItem>
</file>

<file path=customXml/itemProps4.xml><?xml version="1.0" encoding="utf-8"?>
<ds:datastoreItem xmlns:ds="http://schemas.openxmlformats.org/officeDocument/2006/customXml" ds:itemID="{8FC569B5-88B6-4CD9-B5CB-23F6223EDB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Response Workbook</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100-19 Procurement eSourcing Solution Appendix B  -  Response Workbook</dc:title>
  <dc:creator>Dambrose, Nickolas C.</dc:creator>
  <cp:lastModifiedBy>JEA User</cp:lastModifiedBy>
  <cp:lastPrinted>2017-03-21T13:54:26Z</cp:lastPrinted>
  <dcterms:created xsi:type="dcterms:W3CDTF">2015-12-14T15:26:59Z</dcterms:created>
  <dcterms:modified xsi:type="dcterms:W3CDTF">2019-05-16T15:47:12Z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6cc6392c-7956-4150-8b05-587bcf66a58d</vt:lpwstr>
  </property>
  <property fmtid="{D5CDD505-2E9C-101B-9397-08002B2CF9AE}" pid="3" name="ContentTypeId">
    <vt:lpwstr>0x0101002E4E7A6CA0008041B529864F2CCE0609</vt:lpwstr>
  </property>
</Properties>
</file>