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nance\DavWWWRoot\supply\pba\Procurement Files\2020\"/>
    </mc:Choice>
  </mc:AlternateContent>
  <workbookProtection workbookAlgorithmName="SHA-512" workbookHashValue="CrbkBJ7iJosQSAbKuM/YL/nOHiWh/WX2B71MzhwTL4Kh4duAd7tV3IAW2Y36fDGiaffmdtpCO8ujaYt0TV4A1Q==" workbookSaltValue="8hXP1TZWiIkSuSEPrnP3ow==" workbookSpinCount="100000" lockStructure="1"/>
  <bookViews>
    <workbookView xWindow="28680" yWindow="-120" windowWidth="29040" windowHeight="15840"/>
  </bookViews>
  <sheets>
    <sheet name="Table 1" sheetId="1" r:id="rId1"/>
  </sheets>
  <definedNames>
    <definedName name="_xlnm.Print_Area" localSheetId="0">'Table 1'!$A$1:$L$170</definedName>
    <definedName name="_xlnm.Print_Titles" localSheetId="0">'Table 1'!$1:$3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K140" i="1" l="1"/>
  <c r="K9" i="1"/>
  <c r="K161" i="1" l="1"/>
  <c r="K160" i="1"/>
  <c r="K162" i="1" l="1"/>
  <c r="K156" i="1"/>
  <c r="K76" i="1" l="1"/>
  <c r="K14" i="1"/>
  <c r="K102" i="1" l="1"/>
  <c r="K91" i="1" l="1"/>
  <c r="K139" i="1" l="1"/>
  <c r="K135" i="1" l="1"/>
  <c r="K132" i="1"/>
  <c r="K130" i="1"/>
  <c r="K122" i="1" l="1"/>
  <c r="K146" i="1"/>
  <c r="K145" i="1"/>
  <c r="K144" i="1"/>
  <c r="K120" i="1"/>
  <c r="K134" i="1"/>
  <c r="K137" i="1"/>
  <c r="K143" i="1"/>
  <c r="K141" i="1"/>
  <c r="K95" i="1" l="1"/>
  <c r="K70" i="1"/>
  <c r="K69" i="1"/>
  <c r="K67" i="1"/>
  <c r="K66" i="1"/>
  <c r="K53" i="1"/>
  <c r="K54" i="1"/>
  <c r="K47" i="1"/>
  <c r="K48" i="1"/>
  <c r="K49" i="1"/>
  <c r="K50" i="1"/>
  <c r="K51" i="1"/>
  <c r="K46" i="1"/>
  <c r="K45" i="1"/>
  <c r="K44" i="1"/>
  <c r="K43" i="1"/>
  <c r="K42" i="1"/>
  <c r="K41" i="1"/>
  <c r="K39" i="1"/>
  <c r="K38" i="1"/>
  <c r="K36" i="1"/>
  <c r="K32" i="1"/>
  <c r="K75" i="1"/>
  <c r="K31" i="1"/>
  <c r="K30" i="1"/>
  <c r="K29" i="1"/>
  <c r="K28" i="1"/>
  <c r="K27" i="1"/>
  <c r="K26" i="1"/>
  <c r="K25" i="1"/>
  <c r="K24" i="1"/>
  <c r="K19" i="1"/>
  <c r="K18" i="1"/>
  <c r="K17" i="1"/>
  <c r="K15" i="1"/>
  <c r="K61" i="1" l="1"/>
  <c r="K138" i="1" l="1"/>
  <c r="K136" i="1"/>
  <c r="K62" i="1" l="1"/>
  <c r="K63" i="1"/>
  <c r="K74" i="1" l="1"/>
  <c r="K56" i="1"/>
  <c r="K55" i="1"/>
  <c r="K8" i="1"/>
  <c r="K37" i="1"/>
  <c r="K11" i="1"/>
  <c r="K108" i="1" l="1"/>
  <c r="K35" i="1"/>
  <c r="K34" i="1"/>
  <c r="K10" i="1"/>
  <c r="K88" i="1"/>
  <c r="K90" i="1"/>
  <c r="K89" i="1"/>
  <c r="K133" i="1" l="1"/>
  <c r="K128" i="1"/>
  <c r="K127" i="1"/>
  <c r="K123" i="1"/>
  <c r="K147" i="1" l="1"/>
  <c r="K142" i="1"/>
  <c r="K131" i="1"/>
  <c r="K129" i="1"/>
  <c r="K126" i="1"/>
  <c r="K125" i="1"/>
  <c r="K124" i="1"/>
  <c r="K121" i="1"/>
  <c r="K119" i="1"/>
  <c r="K118" i="1"/>
  <c r="K117" i="1"/>
  <c r="K116" i="1"/>
  <c r="K115" i="1"/>
  <c r="K114" i="1"/>
  <c r="K113" i="1"/>
  <c r="K73" i="1" l="1"/>
  <c r="K155" i="1" l="1"/>
  <c r="K157" i="1" s="1"/>
  <c r="K151" i="1"/>
  <c r="K82" i="1"/>
  <c r="K83" i="1"/>
  <c r="K84" i="1"/>
  <c r="K85" i="1"/>
  <c r="K86" i="1"/>
  <c r="K87" i="1"/>
  <c r="K92" i="1"/>
  <c r="K93" i="1"/>
  <c r="K94" i="1"/>
  <c r="K96" i="1"/>
  <c r="K97" i="1"/>
  <c r="K98" i="1"/>
  <c r="K99" i="1"/>
  <c r="K100" i="1"/>
  <c r="K101" i="1"/>
  <c r="K103" i="1"/>
  <c r="K104" i="1"/>
  <c r="K105" i="1"/>
  <c r="K106" i="1"/>
  <c r="K81" i="1"/>
  <c r="K107" i="1"/>
  <c r="K80" i="1"/>
  <c r="K109" i="1"/>
  <c r="K72" i="1"/>
  <c r="K16" i="1"/>
  <c r="K20" i="1"/>
  <c r="K21" i="1"/>
  <c r="K22" i="1"/>
  <c r="K23" i="1"/>
  <c r="K33" i="1"/>
  <c r="K40" i="1"/>
  <c r="K52" i="1"/>
  <c r="K57" i="1"/>
  <c r="K58" i="1"/>
  <c r="K59" i="1"/>
  <c r="K60" i="1"/>
  <c r="K64" i="1"/>
  <c r="K65" i="1"/>
  <c r="K68" i="1"/>
  <c r="K71" i="1"/>
  <c r="K12" i="1"/>
  <c r="K13" i="1"/>
  <c r="K77" i="1" l="1"/>
  <c r="K152" i="1"/>
  <c r="K110" i="1"/>
  <c r="K148" i="1"/>
  <c r="K164" i="1" l="1"/>
  <c r="K167" i="1" s="1"/>
  <c r="K170" i="1" s="1"/>
</calcChain>
</file>

<file path=xl/sharedStrings.xml><?xml version="1.0" encoding="utf-8"?>
<sst xmlns="http://schemas.openxmlformats.org/spreadsheetml/2006/main" count="476" uniqueCount="215">
  <si>
    <t>EA</t>
  </si>
  <si>
    <t>2" New Double Water Service - (Short)</t>
  </si>
  <si>
    <t>2" New Double Water Service - (Long)</t>
  </si>
  <si>
    <t>480 V OHE Service to Beverly Hills PS</t>
  </si>
  <si>
    <t>Water Meter Box</t>
  </si>
  <si>
    <t>Swale Restoration</t>
  </si>
  <si>
    <t>801.VIII</t>
  </si>
  <si>
    <t>801.XIII.2</t>
  </si>
  <si>
    <t>801.XIV.3</t>
  </si>
  <si>
    <t>801.XIII.6</t>
  </si>
  <si>
    <t>801.IX.6</t>
  </si>
  <si>
    <t>801.X.2</t>
  </si>
  <si>
    <t>801.XIII.8</t>
  </si>
  <si>
    <t>801.XIV.1</t>
  </si>
  <si>
    <t>801.XIII.12</t>
  </si>
  <si>
    <t>801.XV.1</t>
  </si>
  <si>
    <t>801.XVI.3</t>
  </si>
  <si>
    <t>801.XVI.5</t>
  </si>
  <si>
    <t>801.X.5</t>
  </si>
  <si>
    <t>801.XIV.4</t>
  </si>
  <si>
    <t>801.XIV.5</t>
  </si>
  <si>
    <t>801.XVII.1</t>
  </si>
  <si>
    <t>801.XVII.3</t>
  </si>
  <si>
    <t>801.XVII.4</t>
  </si>
  <si>
    <t>801.XIX</t>
  </si>
  <si>
    <t>801.XII.1</t>
  </si>
  <si>
    <t>801.XII.2</t>
  </si>
  <si>
    <t>801.VI.1</t>
  </si>
  <si>
    <t>801.IV.5</t>
  </si>
  <si>
    <t>801.IX.1</t>
  </si>
  <si>
    <t>801.IX.4</t>
  </si>
  <si>
    <t>801.IV.5.4</t>
  </si>
  <si>
    <t>801.X.1 and 4</t>
  </si>
  <si>
    <t>801.X.3 and 6</t>
  </si>
  <si>
    <t>LF</t>
  </si>
  <si>
    <t>6" PVC DR 18 Water Main</t>
  </si>
  <si>
    <t>6" 11.25 Degree Bend</t>
  </si>
  <si>
    <t>6" 22.5 Degree Bend</t>
  </si>
  <si>
    <t>6" 45 Degree Bend</t>
  </si>
  <si>
    <t>6" 90 Degree Bend</t>
  </si>
  <si>
    <t>6" Plug</t>
  </si>
  <si>
    <t>6"x6"x6" Tee</t>
  </si>
  <si>
    <t>6" Pipe Bell Restraints</t>
  </si>
  <si>
    <t>6" Gate Valve</t>
  </si>
  <si>
    <t>8" Plug</t>
  </si>
  <si>
    <t>12" Plug</t>
  </si>
  <si>
    <t>801.XVIII.1</t>
  </si>
  <si>
    <t>801.III.2.3</t>
  </si>
  <si>
    <t>Abandonment 12" Pipe by Grout Filling</t>
  </si>
  <si>
    <t>8" PVC SDR 26 Gravity Sewer - 0'-6' Deep</t>
  </si>
  <si>
    <t>Remove Fire Hydrant</t>
  </si>
  <si>
    <t>801.III.2.1</t>
  </si>
  <si>
    <t>801.III.2.2</t>
  </si>
  <si>
    <t>801.XIII.6.1</t>
  </si>
  <si>
    <t>8" Split Ring Pipe Bell Restraints</t>
  </si>
  <si>
    <t>12" Split Ring Pipe Bell Restraints</t>
  </si>
  <si>
    <t>801.XIII.10</t>
  </si>
  <si>
    <t>12" Line Stop</t>
  </si>
  <si>
    <t>8" Line Stop</t>
  </si>
  <si>
    <t>801.XIII.1</t>
  </si>
  <si>
    <t>12" Cap</t>
  </si>
  <si>
    <t>801.III.3</t>
  </si>
  <si>
    <t>801.XIV.7</t>
  </si>
  <si>
    <t>8" Cap</t>
  </si>
  <si>
    <t>8" Sleeve</t>
  </si>
  <si>
    <t>4" PVC DR 18 Water Main</t>
  </si>
  <si>
    <t>8" PVC DR 18 Water Main</t>
  </si>
  <si>
    <t>12" PVC DR 18 Water Main</t>
  </si>
  <si>
    <t>2" 90 Degree Bend</t>
  </si>
  <si>
    <t>8" 11.25 Degree Bend</t>
  </si>
  <si>
    <t>8" 22.5 Degree Bend</t>
  </si>
  <si>
    <t>8" 45 Degree Bend</t>
  </si>
  <si>
    <t>8" 90 Degree Bend</t>
  </si>
  <si>
    <t>12" 11.25 Degree Bend</t>
  </si>
  <si>
    <t>12" 22.5 Degree Bend</t>
  </si>
  <si>
    <t>12" 45 Degree Bend</t>
  </si>
  <si>
    <t>12" 90 Degree Bend</t>
  </si>
  <si>
    <t>12" Sleeve</t>
  </si>
  <si>
    <t>4" Plug</t>
  </si>
  <si>
    <t>2"x2"x2" Tee</t>
  </si>
  <si>
    <t>6"x6"x4" Tee</t>
  </si>
  <si>
    <t>8"x8"x4" Tee</t>
  </si>
  <si>
    <t>8"x8"x6" Tee</t>
  </si>
  <si>
    <t>8"x8"x8" Tee</t>
  </si>
  <si>
    <t>12"x12"x8" Tee</t>
  </si>
  <si>
    <t>12"x12"x6" Tee</t>
  </si>
  <si>
    <t>12"x12"x12" Tee</t>
  </si>
  <si>
    <t>4"x2" Reducer</t>
  </si>
  <si>
    <t>6"x4" Reducer</t>
  </si>
  <si>
    <t>8"x6" Reducer</t>
  </si>
  <si>
    <t>12"x6" Reducer</t>
  </si>
  <si>
    <t>12"x8" Reducer</t>
  </si>
  <si>
    <t>8" Pipe Bell Restraints</t>
  </si>
  <si>
    <t>12" Pipe Bell Restraints</t>
  </si>
  <si>
    <t>2" Gate Valve</t>
  </si>
  <si>
    <t>4" Gate Valve</t>
  </si>
  <si>
    <t>8" Gate Valve</t>
  </si>
  <si>
    <t>12" Gate Valve</t>
  </si>
  <si>
    <t>8"x8" Tapping Sleeve and Valve</t>
  </si>
  <si>
    <t>12"x12" Tapping Sleeve and Valve</t>
  </si>
  <si>
    <t>8" PVC SDR 26 Hi-Line Gravity Sewer - 6'-8' Deep</t>
  </si>
  <si>
    <t>12" PVC SDR 26 Gravity Sewer - 12'-14' Deep</t>
  </si>
  <si>
    <t>8" PVC DR 18 Force Main</t>
  </si>
  <si>
    <t>8" DI 11.25 Degree Bend</t>
  </si>
  <si>
    <t>8" DI 22.5 Degree Bend</t>
  </si>
  <si>
    <t>8" DI 45 Degree Bend</t>
  </si>
  <si>
    <t>Removal and Replacement 15" RCP COJ D431 MES</t>
  </si>
  <si>
    <t>Removal and Replacement 18" RCP COJ D431 MES</t>
  </si>
  <si>
    <t>Removal and Replacement 4" Thick Concrete Sidewalk</t>
  </si>
  <si>
    <t>Removal and Replacement Curb Inlet Apron COJ D202</t>
  </si>
  <si>
    <t>Paving Replacement, Type SP-9.5, 1.5"</t>
  </si>
  <si>
    <t>Replacement of 5" Thick Concrete Driveway</t>
  </si>
  <si>
    <t xml:space="preserve">Removal of Concrete curb &amp; gutter </t>
  </si>
  <si>
    <t xml:space="preserve">Installation of Concrete curb &amp; gutter </t>
  </si>
  <si>
    <t>Removal and Replacement of 15" RCP</t>
  </si>
  <si>
    <t>Removal and Replacement of 18" RCP</t>
  </si>
  <si>
    <t>Removal and Replacement of 24" RCP</t>
  </si>
  <si>
    <t>Removal and Replacement of 12" DR-18 PVC PIPE</t>
  </si>
  <si>
    <t>Right of Way Landscape Restoration</t>
  </si>
  <si>
    <t>LS</t>
  </si>
  <si>
    <t>Type A Manhole - 10'-12' Deep</t>
  </si>
  <si>
    <t>Type A Manhole - 12'-14' Deep</t>
  </si>
  <si>
    <t>Type B Manhole - 8-10' Deep</t>
  </si>
  <si>
    <t>Type B Manhole - 10-12' Deep</t>
  </si>
  <si>
    <t>Type B Manhole - 12-14' Deep</t>
  </si>
  <si>
    <t>Unsuitable Material Removal &amp; Replacement (12" subbase and pipe trench)</t>
  </si>
  <si>
    <t>Removal and Replacement of 12"x18" RCP</t>
  </si>
  <si>
    <t>Removal and Replacement of 14"x23" RCP</t>
  </si>
  <si>
    <t>Removal and Replacement of 19"x30" RCP</t>
  </si>
  <si>
    <t>Removal and Replacement of 24"x38" RCP</t>
  </si>
  <si>
    <t>Removal and Replacement 12" x 18" RCP COJ D431 MES</t>
  </si>
  <si>
    <t>Removal and Replacement 12"x18 RCP COJ D401 Headwall</t>
  </si>
  <si>
    <t>Removal and Replacement of 15" CMP</t>
  </si>
  <si>
    <t>Removal and Replacement of 18" CMP</t>
  </si>
  <si>
    <t>Removal and Replacement of 6" DR-18 PVC PIPE</t>
  </si>
  <si>
    <t xml:space="preserve">Removal and Replacement Curb Inlet COJ D201 </t>
  </si>
  <si>
    <t>Removal and Replacement 12" x 18" RCP COJ D435 MES</t>
  </si>
  <si>
    <t>Removal and Replacement 15" CMP COJ D435 MES</t>
  </si>
  <si>
    <t xml:space="preserve">Removal and Replacement Type E inlet </t>
  </si>
  <si>
    <t xml:space="preserve">Removal and Replacement Type C inlet </t>
  </si>
  <si>
    <t>Type A (Polymer)  Manhole - 10'-12' Deep</t>
  </si>
  <si>
    <t>Type C Manhole - 0 - 4.5' Deep</t>
  </si>
  <si>
    <t>2' x 2' x 6" Precast Concrete Slab</t>
  </si>
  <si>
    <t>SC-02</t>
  </si>
  <si>
    <t>SC-01</t>
  </si>
  <si>
    <t>SC-04</t>
  </si>
  <si>
    <t>SC-06</t>
  </si>
  <si>
    <t>SC-05</t>
  </si>
  <si>
    <t>Temporary water mains</t>
  </si>
  <si>
    <t>2" Polyethylene  Water Main</t>
  </si>
  <si>
    <t>SC-03</t>
  </si>
  <si>
    <t>SC-07</t>
  </si>
  <si>
    <t>Sewer Hook-up with Septic Tank Abandonment</t>
  </si>
  <si>
    <t>Relocate Existing Water Meter, Meter Box and Install Customer water main piping and fittings</t>
  </si>
  <si>
    <t>Grinder Pump Station - Complete Installation to Sewer Lateral Connection</t>
  </si>
  <si>
    <t>098-20 Appendix B - Bid Workbook</t>
  </si>
  <si>
    <t>On-Site Hook-ups Subtotal</t>
  </si>
  <si>
    <t>Testing Allowance</t>
  </si>
  <si>
    <t>General Conditions (maximum 10%, enter %)</t>
  </si>
  <si>
    <t>Item</t>
  </si>
  <si>
    <t>Spec No.</t>
  </si>
  <si>
    <t>Description</t>
  </si>
  <si>
    <t>Est. Qty</t>
  </si>
  <si>
    <t>Unit</t>
  </si>
  <si>
    <t>Unit Price</t>
  </si>
  <si>
    <t>Est. Cost</t>
  </si>
  <si>
    <t>Abandonment of 1" to 4" Piping by Sealing</t>
  </si>
  <si>
    <t>Abandonment of 6" Pipe by Grout Filling</t>
  </si>
  <si>
    <t>Abandonment of 8" Pipe by Grout Filling</t>
  </si>
  <si>
    <t>Unsuitable Material Removal &amp; Replacement</t>
  </si>
  <si>
    <t>CY</t>
  </si>
  <si>
    <t>Concrete Encasement (Conflicts &amp; Hydrant Leads)</t>
  </si>
  <si>
    <t>1" New Water Service - (Short)</t>
  </si>
  <si>
    <t>1" New Water Service - (Long)</t>
  </si>
  <si>
    <t>Temporary Sample Tap</t>
  </si>
  <si>
    <t>Fire Hydrant</t>
  </si>
  <si>
    <t>Water Subtotal</t>
  </si>
  <si>
    <t>Type A Manhole - 0'-6' Deep</t>
  </si>
  <si>
    <t>Type A Manhole - 6'-8' Deep</t>
  </si>
  <si>
    <t>Type A Manhole - 8'-10' Deep</t>
  </si>
  <si>
    <t>8" PVC SDR 26 Hi-Line Gravity Sewer - 0'-6' Deep</t>
  </si>
  <si>
    <t>8" PVC SDR 26 Gravity Sewer - 6'-8' Deep</t>
  </si>
  <si>
    <t>8" PVC SDR 26 Gravity Sewer - 8-10' Deep</t>
  </si>
  <si>
    <t>8" PVC SDR 26 Gravity Sewer - 10'-12' Deep</t>
  </si>
  <si>
    <t>8" PVC SDR 26 Gravity Sewer - 12'-14' Deep</t>
  </si>
  <si>
    <t>6" PVC SDR 26 Sewer Lateral Piping</t>
  </si>
  <si>
    <t>Sewer Lateral Connection @ 8" SDR 26 Gravity Sewer</t>
  </si>
  <si>
    <t>2" Air Valve Assembly (w/Lined Manhole)</t>
  </si>
  <si>
    <t>Class I Pump Station</t>
  </si>
  <si>
    <t>Sewer Subtotal</t>
  </si>
  <si>
    <t>Pavement  Removal</t>
  </si>
  <si>
    <t>SY</t>
  </si>
  <si>
    <t>Paving Replacement - 12" Subbase</t>
  </si>
  <si>
    <t>Paving Replacement - 6" Limerock Base</t>
  </si>
  <si>
    <t>1" Mill &amp; Overlay</t>
  </si>
  <si>
    <t>Removal of Driveway</t>
  </si>
  <si>
    <t>Sodding</t>
  </si>
  <si>
    <t>Paving and Drainage Subtotal</t>
  </si>
  <si>
    <t>Electrical Services Subtotal</t>
  </si>
  <si>
    <t>Supplemental Work Allowance (SWA)</t>
  </si>
  <si>
    <t>Bid Total</t>
  </si>
  <si>
    <t>Company:</t>
  </si>
  <si>
    <t>PARTS I THRU VI SUBTOTAL</t>
  </si>
  <si>
    <t>PART VI - TREE MITIGATION AND TREE PROTECTION BID ALLOWANCES</t>
  </si>
  <si>
    <t>SC-09</t>
  </si>
  <si>
    <t>SC-10</t>
  </si>
  <si>
    <t>Tree Mitigation-Bid Allowance</t>
  </si>
  <si>
    <t>Tree Protection-Bid Allowance</t>
  </si>
  <si>
    <t>Tree Mitigation and Tree Protection Subtotal</t>
  </si>
  <si>
    <r>
      <rPr>
        <b/>
        <u/>
        <sz val="9"/>
        <rFont val="Arial Narrow"/>
        <family val="2"/>
      </rPr>
      <t>PART I - WATER MAIN CONSTRUCTION</t>
    </r>
  </si>
  <si>
    <r>
      <rPr>
        <b/>
        <u/>
        <sz val="9"/>
        <rFont val="Arial Narrow"/>
        <family val="2"/>
      </rPr>
      <t>PART II - SEWER MAIN CONSTRUCTION</t>
    </r>
  </si>
  <si>
    <r>
      <rPr>
        <b/>
        <u/>
        <sz val="9"/>
        <rFont val="Arial Narrow"/>
        <family val="2"/>
      </rPr>
      <t>PART III - PAVING &amp; DRAINAGE CONSTRUCTION</t>
    </r>
  </si>
  <si>
    <r>
      <rPr>
        <b/>
        <u/>
        <sz val="9"/>
        <rFont val="Arial Narrow"/>
        <family val="2"/>
      </rPr>
      <t>PART V - ON-SITE HOOK-UPS</t>
    </r>
  </si>
  <si>
    <t>Construction Services for the Beverly Hills West Septic Tank Phase-Out</t>
  </si>
  <si>
    <t>PART IV - ELECTRICAL SERVICES BID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</si>
</sst>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m/dd/yyyy;@"/>
    <numFmt numFmtId="165" formatCode="\$\ #,##0.00"/>
    <numFmt numFmtId="166" formatCode="\$\ #,##0"/>
    <numFmt numFmtId="167" formatCode="#,##0;[Red]#,##0"/>
  </numFmts>
  <fonts count="8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b/>
      <sz val="9"/>
      <name val="Arial Narrow"/>
      <family val="2"/>
    </font>
    <font>
      <sz val="9"/>
      <color rgb="FF000000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</font>
    <font>
      <b/>
      <sz val="9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9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indent="1" shrinkToFi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wrapText="1"/>
    </xf>
    <xf numFmtId="1" fontId="6" fillId="0" borderId="4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 shrinkToFit="1"/>
    </xf>
    <xf numFmtId="3" fontId="6" fillId="0" borderId="4" xfId="0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center" vertical="top" shrinkToFit="1"/>
    </xf>
    <xf numFmtId="1" fontId="4" fillId="0" borderId="4" xfId="0" applyNumberFormat="1" applyFont="1" applyFill="1" applyBorder="1" applyAlignment="1">
      <alignment horizontal="center" vertical="top" shrinkToFit="1"/>
    </xf>
    <xf numFmtId="3" fontId="6" fillId="0" borderId="4" xfId="0" applyNumberFormat="1" applyFont="1" applyFill="1" applyBorder="1" applyAlignment="1">
      <alignment horizontal="center" vertical="top" shrinkToFit="1"/>
    </xf>
    <xf numFmtId="1" fontId="6" fillId="0" borderId="4" xfId="0" applyNumberFormat="1" applyFont="1" applyFill="1" applyBorder="1" applyAlignment="1">
      <alignment horizontal="center" vertical="top" shrinkToFit="1"/>
    </xf>
    <xf numFmtId="1" fontId="4" fillId="0" borderId="4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7" fontId="6" fillId="0" borderId="4" xfId="0" applyNumberFormat="1" applyFont="1" applyFill="1" applyBorder="1" applyAlignment="1">
      <alignment horizontal="center" vertical="top" shrinkToFi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vertical="top" shrinkToFit="1"/>
    </xf>
    <xf numFmtId="0" fontId="6" fillId="0" borderId="8" xfId="0" applyFont="1" applyFill="1" applyBorder="1" applyAlignment="1">
      <alignment horizontal="center" vertical="top" wrapText="1"/>
    </xf>
    <xf numFmtId="1" fontId="4" fillId="0" borderId="9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top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 indent="12"/>
    </xf>
    <xf numFmtId="0" fontId="3" fillId="0" borderId="14" xfId="0" applyFont="1" applyFill="1" applyBorder="1" applyAlignment="1">
      <alignment horizontal="right" vertical="top" wrapText="1"/>
    </xf>
    <xf numFmtId="166" fontId="7" fillId="0" borderId="14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vertical="top" wrapText="1"/>
    </xf>
    <xf numFmtId="44" fontId="7" fillId="3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 wrapText="1"/>
    </xf>
    <xf numFmtId="44" fontId="3" fillId="0" borderId="11" xfId="1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top" shrinkToFit="1"/>
    </xf>
    <xf numFmtId="0" fontId="3" fillId="0" borderId="11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quotePrefix="1" applyFont="1" applyFill="1" applyBorder="1" applyAlignment="1">
      <alignment horizontal="center" vertical="top" wrapText="1"/>
    </xf>
    <xf numFmtId="0" fontId="3" fillId="0" borderId="14" xfId="0" quotePrefix="1" applyFont="1" applyFill="1" applyBorder="1" applyAlignment="1">
      <alignment horizontal="center" vertical="top" wrapText="1"/>
    </xf>
    <xf numFmtId="0" fontId="3" fillId="0" borderId="19" xfId="0" quotePrefix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165" fontId="4" fillId="0" borderId="3" xfId="0" applyNumberFormat="1" applyFont="1" applyFill="1" applyBorder="1" applyAlignment="1">
      <alignment horizontal="center" vertical="top" shrinkToFit="1"/>
    </xf>
    <xf numFmtId="165" fontId="7" fillId="4" borderId="11" xfId="0" applyNumberFormat="1" applyFont="1" applyFill="1" applyBorder="1" applyAlignment="1">
      <alignment horizontal="center" vertical="top" shrinkToFit="1"/>
    </xf>
    <xf numFmtId="165" fontId="4" fillId="0" borderId="12" xfId="0" applyNumberFormat="1" applyFont="1" applyFill="1" applyBorder="1" applyAlignment="1">
      <alignment horizontal="center" vertical="top" shrinkToFit="1"/>
    </xf>
    <xf numFmtId="165" fontId="7" fillId="0" borderId="11" xfId="0" applyNumberFormat="1" applyFont="1" applyFill="1" applyBorder="1" applyAlignment="1">
      <alignment horizontal="center" vertical="top" shrinkToFit="1"/>
    </xf>
    <xf numFmtId="165" fontId="7" fillId="5" borderId="11" xfId="0" applyNumberFormat="1" applyFont="1" applyFill="1" applyBorder="1" applyAlignment="1">
      <alignment horizontal="center" vertical="top" shrinkToFit="1"/>
    </xf>
    <xf numFmtId="165" fontId="7" fillId="4" borderId="11" xfId="0" applyNumberFormat="1" applyFont="1" applyFill="1" applyBorder="1" applyAlignment="1">
      <alignment horizontal="center" vertical="center" shrinkToFit="1"/>
    </xf>
    <xf numFmtId="165" fontId="6" fillId="0" borderId="3" xfId="0" applyNumberFormat="1" applyFont="1" applyFill="1" applyBorder="1" applyAlignment="1">
      <alignment horizontal="center" vertical="top" shrinkToFit="1"/>
    </xf>
    <xf numFmtId="165" fontId="4" fillId="5" borderId="11" xfId="0" applyNumberFormat="1" applyFont="1" applyFill="1" applyBorder="1" applyAlignment="1">
      <alignment horizontal="center" vertical="top" shrinkToFi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center" vertical="top" shrinkToFit="1"/>
    </xf>
    <xf numFmtId="9" fontId="4" fillId="2" borderId="11" xfId="2" applyFont="1" applyFill="1" applyBorder="1" applyAlignment="1">
      <alignment horizontal="center" vertical="top"/>
    </xf>
    <xf numFmtId="0" fontId="7" fillId="2" borderId="15" xfId="0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A97" zoomScale="110" zoomScaleNormal="110" workbookViewId="0">
      <selection activeCell="J7" sqref="J7"/>
    </sheetView>
  </sheetViews>
  <sheetFormatPr defaultRowHeight="13.5" x14ac:dyDescent="0.2"/>
  <cols>
    <col min="1" max="1" width="6.83203125" style="1" customWidth="1"/>
    <col min="2" max="2" width="16.1640625" style="5" customWidth="1"/>
    <col min="3" max="3" width="11.5" style="1" customWidth="1"/>
    <col min="4" max="4" width="9.33203125" style="1" customWidth="1"/>
    <col min="5" max="5" width="5.83203125" style="1" customWidth="1"/>
    <col min="6" max="7" width="12.6640625" style="1" customWidth="1"/>
    <col min="8" max="8" width="6.5" style="1" customWidth="1"/>
    <col min="9" max="9" width="5.83203125" style="5" customWidth="1"/>
    <col min="10" max="10" width="14" style="1" customWidth="1"/>
    <col min="11" max="11" width="20.1640625" style="1" customWidth="1"/>
    <col min="12" max="12" width="3.1640625" style="1" customWidth="1"/>
    <col min="13" max="13" width="12.1640625" style="2" customWidth="1"/>
    <col min="14" max="16384" width="9.33203125" style="1"/>
  </cols>
  <sheetData>
    <row r="1" spans="1:13" x14ac:dyDescent="0.2">
      <c r="A1" s="54" t="s">
        <v>155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3" ht="12" customHeight="1" x14ac:dyDescent="0.2">
      <c r="A2" s="57" t="s">
        <v>213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3" ht="23.25" customHeight="1" x14ac:dyDescent="0.2">
      <c r="A3" s="3"/>
      <c r="B3" s="3"/>
      <c r="C3" s="3"/>
      <c r="G3" s="64" t="s">
        <v>201</v>
      </c>
      <c r="H3" s="64"/>
      <c r="I3" s="64"/>
      <c r="J3" s="98"/>
      <c r="K3" s="98"/>
    </row>
    <row r="4" spans="1:13" ht="12" customHeight="1" x14ac:dyDescent="0.2">
      <c r="A4" s="3"/>
      <c r="B4" s="3"/>
      <c r="C4" s="3"/>
      <c r="G4" s="4"/>
      <c r="H4" s="4"/>
      <c r="I4" s="44"/>
      <c r="J4" s="5"/>
      <c r="K4" s="5"/>
    </row>
    <row r="5" spans="1:13" ht="12.2" customHeight="1" x14ac:dyDescent="0.2">
      <c r="A5" s="6" t="s">
        <v>209</v>
      </c>
      <c r="G5" s="7"/>
      <c r="H5" s="7"/>
    </row>
    <row r="6" spans="1:13" ht="12" customHeight="1" x14ac:dyDescent="0.2">
      <c r="A6" s="8" t="s">
        <v>159</v>
      </c>
      <c r="B6" s="8" t="s">
        <v>160</v>
      </c>
      <c r="C6" s="71" t="s">
        <v>161</v>
      </c>
      <c r="D6" s="71"/>
      <c r="E6" s="71"/>
      <c r="F6" s="71"/>
      <c r="G6" s="71"/>
      <c r="H6" s="8" t="s">
        <v>162</v>
      </c>
      <c r="I6" s="8" t="s">
        <v>163</v>
      </c>
      <c r="J6" s="8" t="s">
        <v>164</v>
      </c>
      <c r="K6" s="8" t="s">
        <v>165</v>
      </c>
    </row>
    <row r="7" spans="1:13" ht="12" customHeight="1" x14ac:dyDescent="0.2">
      <c r="A7" s="9">
        <v>1</v>
      </c>
      <c r="B7" s="10" t="s">
        <v>51</v>
      </c>
      <c r="C7" s="82" t="s">
        <v>166</v>
      </c>
      <c r="D7" s="83"/>
      <c r="E7" s="83"/>
      <c r="F7" s="83"/>
      <c r="G7" s="84"/>
      <c r="H7" s="11">
        <v>200</v>
      </c>
      <c r="I7" s="10" t="s">
        <v>0</v>
      </c>
      <c r="J7" s="96"/>
      <c r="K7" s="85">
        <f t="shared" ref="K7:K37" si="0">H7*J7</f>
        <v>0</v>
      </c>
      <c r="M7" s="12"/>
    </row>
    <row r="8" spans="1:13" ht="12" customHeight="1" x14ac:dyDescent="0.2">
      <c r="A8" s="9">
        <v>2</v>
      </c>
      <c r="B8" s="10" t="s">
        <v>52</v>
      </c>
      <c r="C8" s="82" t="s">
        <v>167</v>
      </c>
      <c r="D8" s="83"/>
      <c r="E8" s="83"/>
      <c r="F8" s="83"/>
      <c r="G8" s="84"/>
      <c r="H8" s="11">
        <v>360</v>
      </c>
      <c r="I8" s="10" t="s">
        <v>34</v>
      </c>
      <c r="J8" s="96"/>
      <c r="K8" s="85">
        <f t="shared" si="0"/>
        <v>0</v>
      </c>
      <c r="M8" s="12"/>
    </row>
    <row r="9" spans="1:13" ht="12" customHeight="1" x14ac:dyDescent="0.2">
      <c r="A9" s="9">
        <v>3</v>
      </c>
      <c r="B9" s="10" t="s">
        <v>47</v>
      </c>
      <c r="C9" s="82" t="s">
        <v>168</v>
      </c>
      <c r="D9" s="83"/>
      <c r="E9" s="83"/>
      <c r="F9" s="83"/>
      <c r="G9" s="84"/>
      <c r="H9" s="11">
        <v>25</v>
      </c>
      <c r="I9" s="10" t="s">
        <v>34</v>
      </c>
      <c r="J9" s="96"/>
      <c r="K9" s="85">
        <f t="shared" si="0"/>
        <v>0</v>
      </c>
      <c r="M9" s="12"/>
    </row>
    <row r="10" spans="1:13" ht="12" customHeight="1" x14ac:dyDescent="0.2">
      <c r="A10" s="9">
        <v>4</v>
      </c>
      <c r="B10" s="10" t="s">
        <v>47</v>
      </c>
      <c r="C10" s="82" t="s">
        <v>48</v>
      </c>
      <c r="D10" s="83"/>
      <c r="E10" s="83"/>
      <c r="F10" s="83"/>
      <c r="G10" s="84"/>
      <c r="H10" s="13">
        <v>2700</v>
      </c>
      <c r="I10" s="10" t="s">
        <v>34</v>
      </c>
      <c r="J10" s="96"/>
      <c r="K10" s="85">
        <f t="shared" si="0"/>
        <v>0</v>
      </c>
      <c r="M10" s="12"/>
    </row>
    <row r="11" spans="1:13" ht="12" customHeight="1" x14ac:dyDescent="0.2">
      <c r="A11" s="9">
        <v>5</v>
      </c>
      <c r="B11" s="10" t="s">
        <v>61</v>
      </c>
      <c r="C11" s="82" t="s">
        <v>50</v>
      </c>
      <c r="D11" s="83"/>
      <c r="E11" s="83"/>
      <c r="F11" s="83"/>
      <c r="G11" s="84"/>
      <c r="H11" s="11">
        <v>3</v>
      </c>
      <c r="I11" s="10" t="s">
        <v>0</v>
      </c>
      <c r="J11" s="96"/>
      <c r="K11" s="85">
        <f t="shared" si="0"/>
        <v>0</v>
      </c>
      <c r="M11" s="12"/>
    </row>
    <row r="12" spans="1:13" ht="12" customHeight="1" x14ac:dyDescent="0.2">
      <c r="A12" s="9">
        <v>6</v>
      </c>
      <c r="B12" s="10" t="s">
        <v>28</v>
      </c>
      <c r="C12" s="65" t="s">
        <v>169</v>
      </c>
      <c r="D12" s="66"/>
      <c r="E12" s="66"/>
      <c r="F12" s="66"/>
      <c r="G12" s="67"/>
      <c r="H12" s="14">
        <v>7000</v>
      </c>
      <c r="I12" s="10" t="s">
        <v>170</v>
      </c>
      <c r="J12" s="96"/>
      <c r="K12" s="85">
        <f t="shared" si="0"/>
        <v>0</v>
      </c>
      <c r="M12" s="12"/>
    </row>
    <row r="13" spans="1:13" ht="12" customHeight="1" x14ac:dyDescent="0.2">
      <c r="A13" s="9">
        <v>7</v>
      </c>
      <c r="B13" s="10" t="s">
        <v>27</v>
      </c>
      <c r="C13" s="65" t="s">
        <v>171</v>
      </c>
      <c r="D13" s="66"/>
      <c r="E13" s="66"/>
      <c r="F13" s="66"/>
      <c r="G13" s="67"/>
      <c r="H13" s="15">
        <v>500</v>
      </c>
      <c r="I13" s="10" t="s">
        <v>34</v>
      </c>
      <c r="J13" s="96"/>
      <c r="K13" s="85">
        <f t="shared" si="0"/>
        <v>0</v>
      </c>
      <c r="M13" s="12"/>
    </row>
    <row r="14" spans="1:13" ht="12" customHeight="1" x14ac:dyDescent="0.2">
      <c r="A14" s="9">
        <v>8</v>
      </c>
      <c r="B14" s="10" t="s">
        <v>59</v>
      </c>
      <c r="C14" s="65" t="s">
        <v>149</v>
      </c>
      <c r="D14" s="66"/>
      <c r="E14" s="66"/>
      <c r="F14" s="66"/>
      <c r="G14" s="67"/>
      <c r="H14" s="16">
        <v>200</v>
      </c>
      <c r="I14" s="10" t="s">
        <v>34</v>
      </c>
      <c r="J14" s="96"/>
      <c r="K14" s="85">
        <f t="shared" si="0"/>
        <v>0</v>
      </c>
      <c r="M14" s="12"/>
    </row>
    <row r="15" spans="1:13" ht="12" customHeight="1" x14ac:dyDescent="0.2">
      <c r="A15" s="9">
        <v>9</v>
      </c>
      <c r="B15" s="10" t="s">
        <v>59</v>
      </c>
      <c r="C15" s="65" t="s">
        <v>65</v>
      </c>
      <c r="D15" s="66"/>
      <c r="E15" s="66"/>
      <c r="F15" s="66"/>
      <c r="G15" s="67"/>
      <c r="H15" s="16">
        <v>450</v>
      </c>
      <c r="I15" s="10" t="s">
        <v>34</v>
      </c>
      <c r="J15" s="96"/>
      <c r="K15" s="85">
        <f t="shared" si="0"/>
        <v>0</v>
      </c>
      <c r="M15" s="12"/>
    </row>
    <row r="16" spans="1:13" ht="12" customHeight="1" x14ac:dyDescent="0.2">
      <c r="A16" s="9">
        <v>10</v>
      </c>
      <c r="B16" s="10" t="s">
        <v>59</v>
      </c>
      <c r="C16" s="65" t="s">
        <v>35</v>
      </c>
      <c r="D16" s="66"/>
      <c r="E16" s="66"/>
      <c r="F16" s="66"/>
      <c r="G16" s="67"/>
      <c r="H16" s="16">
        <v>10400</v>
      </c>
      <c r="I16" s="10" t="s">
        <v>34</v>
      </c>
      <c r="J16" s="96"/>
      <c r="K16" s="85">
        <f t="shared" si="0"/>
        <v>0</v>
      </c>
      <c r="M16" s="12"/>
    </row>
    <row r="17" spans="1:13" ht="12" customHeight="1" x14ac:dyDescent="0.2">
      <c r="A17" s="9">
        <v>11</v>
      </c>
      <c r="B17" s="10" t="s">
        <v>59</v>
      </c>
      <c r="C17" s="65" t="s">
        <v>66</v>
      </c>
      <c r="D17" s="66"/>
      <c r="E17" s="66"/>
      <c r="F17" s="66"/>
      <c r="G17" s="67"/>
      <c r="H17" s="16">
        <v>10600</v>
      </c>
      <c r="I17" s="10" t="s">
        <v>34</v>
      </c>
      <c r="J17" s="96"/>
      <c r="K17" s="85">
        <f t="shared" si="0"/>
        <v>0</v>
      </c>
      <c r="M17" s="12"/>
    </row>
    <row r="18" spans="1:13" ht="12" customHeight="1" x14ac:dyDescent="0.2">
      <c r="A18" s="9">
        <v>12</v>
      </c>
      <c r="B18" s="10" t="s">
        <v>59</v>
      </c>
      <c r="C18" s="65" t="s">
        <v>67</v>
      </c>
      <c r="D18" s="66"/>
      <c r="E18" s="66"/>
      <c r="F18" s="66"/>
      <c r="G18" s="67"/>
      <c r="H18" s="16">
        <v>3400</v>
      </c>
      <c r="I18" s="10" t="s">
        <v>34</v>
      </c>
      <c r="J18" s="96"/>
      <c r="K18" s="85">
        <f t="shared" si="0"/>
        <v>0</v>
      </c>
      <c r="M18" s="12"/>
    </row>
    <row r="19" spans="1:13" ht="12" customHeight="1" x14ac:dyDescent="0.2">
      <c r="A19" s="9">
        <v>13</v>
      </c>
      <c r="B19" s="10" t="s">
        <v>7</v>
      </c>
      <c r="C19" s="65" t="s">
        <v>68</v>
      </c>
      <c r="D19" s="66"/>
      <c r="E19" s="66"/>
      <c r="F19" s="66"/>
      <c r="G19" s="67"/>
      <c r="H19" s="17">
        <v>1</v>
      </c>
      <c r="I19" s="10" t="s">
        <v>0</v>
      </c>
      <c r="J19" s="96"/>
      <c r="K19" s="85">
        <f t="shared" si="0"/>
        <v>0</v>
      </c>
      <c r="M19" s="12"/>
    </row>
    <row r="20" spans="1:13" ht="12" customHeight="1" x14ac:dyDescent="0.2">
      <c r="A20" s="9">
        <v>14</v>
      </c>
      <c r="B20" s="10" t="s">
        <v>7</v>
      </c>
      <c r="C20" s="65" t="s">
        <v>36</v>
      </c>
      <c r="D20" s="66"/>
      <c r="E20" s="66"/>
      <c r="F20" s="66"/>
      <c r="G20" s="67"/>
      <c r="H20" s="17">
        <v>48</v>
      </c>
      <c r="I20" s="10" t="s">
        <v>0</v>
      </c>
      <c r="J20" s="96"/>
      <c r="K20" s="85">
        <f t="shared" si="0"/>
        <v>0</v>
      </c>
      <c r="M20" s="12"/>
    </row>
    <row r="21" spans="1:13" ht="12" customHeight="1" x14ac:dyDescent="0.2">
      <c r="A21" s="9">
        <v>15</v>
      </c>
      <c r="B21" s="10" t="s">
        <v>7</v>
      </c>
      <c r="C21" s="65" t="s">
        <v>37</v>
      </c>
      <c r="D21" s="66"/>
      <c r="E21" s="66"/>
      <c r="F21" s="66"/>
      <c r="G21" s="67"/>
      <c r="H21" s="17">
        <v>16</v>
      </c>
      <c r="I21" s="10" t="s">
        <v>0</v>
      </c>
      <c r="J21" s="96"/>
      <c r="K21" s="85">
        <f t="shared" si="0"/>
        <v>0</v>
      </c>
      <c r="M21" s="12"/>
    </row>
    <row r="22" spans="1:13" ht="12" customHeight="1" x14ac:dyDescent="0.2">
      <c r="A22" s="9">
        <v>16</v>
      </c>
      <c r="B22" s="10" t="s">
        <v>7</v>
      </c>
      <c r="C22" s="65" t="s">
        <v>38</v>
      </c>
      <c r="D22" s="66"/>
      <c r="E22" s="66"/>
      <c r="F22" s="66"/>
      <c r="G22" s="67"/>
      <c r="H22" s="17">
        <v>23</v>
      </c>
      <c r="I22" s="10" t="s">
        <v>0</v>
      </c>
      <c r="J22" s="96"/>
      <c r="K22" s="85">
        <f t="shared" si="0"/>
        <v>0</v>
      </c>
      <c r="M22" s="12"/>
    </row>
    <row r="23" spans="1:13" ht="12" customHeight="1" x14ac:dyDescent="0.2">
      <c r="A23" s="9">
        <v>17</v>
      </c>
      <c r="B23" s="10" t="s">
        <v>7</v>
      </c>
      <c r="C23" s="65" t="s">
        <v>39</v>
      </c>
      <c r="D23" s="66"/>
      <c r="E23" s="66"/>
      <c r="F23" s="66"/>
      <c r="G23" s="67"/>
      <c r="H23" s="17">
        <v>6</v>
      </c>
      <c r="I23" s="10" t="s">
        <v>0</v>
      </c>
      <c r="J23" s="96"/>
      <c r="K23" s="85">
        <f t="shared" si="0"/>
        <v>0</v>
      </c>
      <c r="M23" s="12"/>
    </row>
    <row r="24" spans="1:13" ht="12" customHeight="1" x14ac:dyDescent="0.2">
      <c r="A24" s="9">
        <v>18</v>
      </c>
      <c r="B24" s="10" t="s">
        <v>7</v>
      </c>
      <c r="C24" s="65" t="s">
        <v>69</v>
      </c>
      <c r="D24" s="66"/>
      <c r="E24" s="66"/>
      <c r="F24" s="66"/>
      <c r="G24" s="67"/>
      <c r="H24" s="17">
        <v>50</v>
      </c>
      <c r="I24" s="10" t="s">
        <v>0</v>
      </c>
      <c r="J24" s="96"/>
      <c r="K24" s="85">
        <f t="shared" si="0"/>
        <v>0</v>
      </c>
      <c r="M24" s="12"/>
    </row>
    <row r="25" spans="1:13" ht="12" customHeight="1" x14ac:dyDescent="0.2">
      <c r="A25" s="9">
        <v>19</v>
      </c>
      <c r="B25" s="10" t="s">
        <v>7</v>
      </c>
      <c r="C25" s="65" t="s">
        <v>70</v>
      </c>
      <c r="D25" s="66"/>
      <c r="E25" s="66"/>
      <c r="F25" s="66"/>
      <c r="G25" s="67"/>
      <c r="H25" s="17">
        <v>11</v>
      </c>
      <c r="I25" s="10" t="s">
        <v>0</v>
      </c>
      <c r="J25" s="96"/>
      <c r="K25" s="85">
        <f t="shared" si="0"/>
        <v>0</v>
      </c>
      <c r="M25" s="12"/>
    </row>
    <row r="26" spans="1:13" ht="12" customHeight="1" x14ac:dyDescent="0.2">
      <c r="A26" s="9">
        <v>20</v>
      </c>
      <c r="B26" s="10" t="s">
        <v>7</v>
      </c>
      <c r="C26" s="65" t="s">
        <v>71</v>
      </c>
      <c r="D26" s="66"/>
      <c r="E26" s="66"/>
      <c r="F26" s="66"/>
      <c r="G26" s="67"/>
      <c r="H26" s="17">
        <v>18</v>
      </c>
      <c r="I26" s="10" t="s">
        <v>0</v>
      </c>
      <c r="J26" s="96"/>
      <c r="K26" s="85">
        <f t="shared" si="0"/>
        <v>0</v>
      </c>
      <c r="M26" s="12"/>
    </row>
    <row r="27" spans="1:13" ht="12" customHeight="1" x14ac:dyDescent="0.2">
      <c r="A27" s="9">
        <v>21</v>
      </c>
      <c r="B27" s="10" t="s">
        <v>7</v>
      </c>
      <c r="C27" s="65" t="s">
        <v>72</v>
      </c>
      <c r="D27" s="66"/>
      <c r="E27" s="66"/>
      <c r="F27" s="66"/>
      <c r="G27" s="67"/>
      <c r="H27" s="17">
        <v>5</v>
      </c>
      <c r="I27" s="10" t="s">
        <v>0</v>
      </c>
      <c r="J27" s="96"/>
      <c r="K27" s="85">
        <f t="shared" si="0"/>
        <v>0</v>
      </c>
      <c r="M27" s="12"/>
    </row>
    <row r="28" spans="1:13" ht="12" customHeight="1" x14ac:dyDescent="0.2">
      <c r="A28" s="9">
        <v>22</v>
      </c>
      <c r="B28" s="10" t="s">
        <v>7</v>
      </c>
      <c r="C28" s="65" t="s">
        <v>73</v>
      </c>
      <c r="D28" s="66"/>
      <c r="E28" s="66"/>
      <c r="F28" s="66"/>
      <c r="G28" s="67"/>
      <c r="H28" s="17">
        <v>24</v>
      </c>
      <c r="I28" s="10" t="s">
        <v>0</v>
      </c>
      <c r="J28" s="96"/>
      <c r="K28" s="85">
        <f t="shared" si="0"/>
        <v>0</v>
      </c>
      <c r="M28" s="12"/>
    </row>
    <row r="29" spans="1:13" ht="12" customHeight="1" x14ac:dyDescent="0.2">
      <c r="A29" s="9">
        <v>23</v>
      </c>
      <c r="B29" s="10" t="s">
        <v>7</v>
      </c>
      <c r="C29" s="65" t="s">
        <v>74</v>
      </c>
      <c r="D29" s="66"/>
      <c r="E29" s="66"/>
      <c r="F29" s="66"/>
      <c r="G29" s="67"/>
      <c r="H29" s="17">
        <v>4</v>
      </c>
      <c r="I29" s="10" t="s">
        <v>0</v>
      </c>
      <c r="J29" s="96"/>
      <c r="K29" s="85">
        <f t="shared" si="0"/>
        <v>0</v>
      </c>
      <c r="M29" s="12"/>
    </row>
    <row r="30" spans="1:13" ht="12" customHeight="1" x14ac:dyDescent="0.2">
      <c r="A30" s="9">
        <v>24</v>
      </c>
      <c r="B30" s="10" t="s">
        <v>7</v>
      </c>
      <c r="C30" s="65" t="s">
        <v>75</v>
      </c>
      <c r="D30" s="66"/>
      <c r="E30" s="66"/>
      <c r="F30" s="66"/>
      <c r="G30" s="67"/>
      <c r="H30" s="17">
        <v>24</v>
      </c>
      <c r="I30" s="10" t="s">
        <v>0</v>
      </c>
      <c r="J30" s="96"/>
      <c r="K30" s="85">
        <f t="shared" si="0"/>
        <v>0</v>
      </c>
      <c r="M30" s="12"/>
    </row>
    <row r="31" spans="1:13" ht="12" customHeight="1" x14ac:dyDescent="0.2">
      <c r="A31" s="9">
        <v>25</v>
      </c>
      <c r="B31" s="10" t="s">
        <v>7</v>
      </c>
      <c r="C31" s="65" t="s">
        <v>76</v>
      </c>
      <c r="D31" s="66"/>
      <c r="E31" s="66"/>
      <c r="F31" s="66"/>
      <c r="G31" s="67"/>
      <c r="H31" s="17">
        <v>4</v>
      </c>
      <c r="I31" s="10" t="s">
        <v>0</v>
      </c>
      <c r="J31" s="96"/>
      <c r="K31" s="85">
        <f t="shared" si="0"/>
        <v>0</v>
      </c>
      <c r="M31" s="12"/>
    </row>
    <row r="32" spans="1:13" ht="12" customHeight="1" x14ac:dyDescent="0.2">
      <c r="A32" s="9">
        <v>26</v>
      </c>
      <c r="B32" s="10" t="s">
        <v>7</v>
      </c>
      <c r="C32" s="65" t="s">
        <v>78</v>
      </c>
      <c r="D32" s="66"/>
      <c r="E32" s="66"/>
      <c r="F32" s="66"/>
      <c r="G32" s="67"/>
      <c r="H32" s="17">
        <v>1</v>
      </c>
      <c r="I32" s="10" t="s">
        <v>0</v>
      </c>
      <c r="J32" s="96"/>
      <c r="K32" s="85">
        <f t="shared" si="0"/>
        <v>0</v>
      </c>
      <c r="M32" s="12"/>
    </row>
    <row r="33" spans="1:13" ht="12" customHeight="1" x14ac:dyDescent="0.2">
      <c r="A33" s="9">
        <v>27</v>
      </c>
      <c r="B33" s="10" t="s">
        <v>7</v>
      </c>
      <c r="C33" s="65" t="s">
        <v>40</v>
      </c>
      <c r="D33" s="66"/>
      <c r="E33" s="66"/>
      <c r="F33" s="66"/>
      <c r="G33" s="67"/>
      <c r="H33" s="17">
        <v>2</v>
      </c>
      <c r="I33" s="10" t="s">
        <v>0</v>
      </c>
      <c r="J33" s="96"/>
      <c r="K33" s="85">
        <f t="shared" si="0"/>
        <v>0</v>
      </c>
      <c r="M33" s="12"/>
    </row>
    <row r="34" spans="1:13" ht="12" customHeight="1" x14ac:dyDescent="0.2">
      <c r="A34" s="9">
        <v>28</v>
      </c>
      <c r="B34" s="10" t="s">
        <v>7</v>
      </c>
      <c r="C34" s="65" t="s">
        <v>44</v>
      </c>
      <c r="D34" s="66"/>
      <c r="E34" s="66"/>
      <c r="F34" s="66"/>
      <c r="G34" s="67"/>
      <c r="H34" s="17">
        <v>5</v>
      </c>
      <c r="I34" s="10" t="s">
        <v>0</v>
      </c>
      <c r="J34" s="96"/>
      <c r="K34" s="85">
        <f t="shared" si="0"/>
        <v>0</v>
      </c>
      <c r="M34" s="12"/>
    </row>
    <row r="35" spans="1:13" ht="12" customHeight="1" x14ac:dyDescent="0.2">
      <c r="A35" s="9">
        <v>29</v>
      </c>
      <c r="B35" s="10" t="s">
        <v>7</v>
      </c>
      <c r="C35" s="65" t="s">
        <v>45</v>
      </c>
      <c r="D35" s="66"/>
      <c r="E35" s="66"/>
      <c r="F35" s="66"/>
      <c r="G35" s="67"/>
      <c r="H35" s="17">
        <v>1</v>
      </c>
      <c r="I35" s="10" t="s">
        <v>0</v>
      </c>
      <c r="J35" s="96"/>
      <c r="K35" s="85">
        <f t="shared" si="0"/>
        <v>0</v>
      </c>
      <c r="M35" s="12"/>
    </row>
    <row r="36" spans="1:13" ht="12" customHeight="1" x14ac:dyDescent="0.2">
      <c r="A36" s="9">
        <v>30</v>
      </c>
      <c r="B36" s="10" t="s">
        <v>7</v>
      </c>
      <c r="C36" s="65" t="s">
        <v>63</v>
      </c>
      <c r="D36" s="66"/>
      <c r="E36" s="66"/>
      <c r="F36" s="66"/>
      <c r="G36" s="67"/>
      <c r="H36" s="17">
        <v>4</v>
      </c>
      <c r="I36" s="10" t="s">
        <v>0</v>
      </c>
      <c r="J36" s="96"/>
      <c r="K36" s="85">
        <f t="shared" si="0"/>
        <v>0</v>
      </c>
      <c r="M36" s="12"/>
    </row>
    <row r="37" spans="1:13" ht="12" customHeight="1" x14ac:dyDescent="0.2">
      <c r="A37" s="9">
        <v>31</v>
      </c>
      <c r="B37" s="10" t="s">
        <v>7</v>
      </c>
      <c r="C37" s="65" t="s">
        <v>60</v>
      </c>
      <c r="D37" s="66"/>
      <c r="E37" s="66"/>
      <c r="F37" s="66"/>
      <c r="G37" s="67"/>
      <c r="H37" s="17">
        <v>2</v>
      </c>
      <c r="I37" s="10" t="s">
        <v>0</v>
      </c>
      <c r="J37" s="96"/>
      <c r="K37" s="85">
        <f t="shared" si="0"/>
        <v>0</v>
      </c>
      <c r="M37" s="12"/>
    </row>
    <row r="38" spans="1:13" ht="12" customHeight="1" x14ac:dyDescent="0.2">
      <c r="A38" s="9">
        <v>32</v>
      </c>
      <c r="B38" s="10" t="s">
        <v>7</v>
      </c>
      <c r="C38" s="65" t="s">
        <v>79</v>
      </c>
      <c r="D38" s="66"/>
      <c r="E38" s="66"/>
      <c r="F38" s="66"/>
      <c r="G38" s="67"/>
      <c r="H38" s="17">
        <v>1</v>
      </c>
      <c r="I38" s="10" t="s">
        <v>0</v>
      </c>
      <c r="J38" s="96"/>
      <c r="K38" s="85">
        <f t="shared" ref="K38:K67" si="1">H38*J38</f>
        <v>0</v>
      </c>
      <c r="M38" s="12"/>
    </row>
    <row r="39" spans="1:13" ht="12" customHeight="1" x14ac:dyDescent="0.2">
      <c r="A39" s="9">
        <v>33</v>
      </c>
      <c r="B39" s="10" t="s">
        <v>7</v>
      </c>
      <c r="C39" s="65" t="s">
        <v>80</v>
      </c>
      <c r="D39" s="66"/>
      <c r="E39" s="66"/>
      <c r="F39" s="66"/>
      <c r="G39" s="67"/>
      <c r="H39" s="17">
        <v>1</v>
      </c>
      <c r="I39" s="10" t="s">
        <v>0</v>
      </c>
      <c r="J39" s="96"/>
      <c r="K39" s="85">
        <f t="shared" si="1"/>
        <v>0</v>
      </c>
      <c r="M39" s="12"/>
    </row>
    <row r="40" spans="1:13" ht="12" customHeight="1" x14ac:dyDescent="0.2">
      <c r="A40" s="9">
        <v>34</v>
      </c>
      <c r="B40" s="10" t="s">
        <v>7</v>
      </c>
      <c r="C40" s="65" t="s">
        <v>41</v>
      </c>
      <c r="D40" s="66"/>
      <c r="E40" s="66"/>
      <c r="F40" s="66"/>
      <c r="G40" s="67"/>
      <c r="H40" s="17">
        <v>27</v>
      </c>
      <c r="I40" s="10" t="s">
        <v>0</v>
      </c>
      <c r="J40" s="96"/>
      <c r="K40" s="85">
        <f t="shared" si="1"/>
        <v>0</v>
      </c>
      <c r="M40" s="12"/>
    </row>
    <row r="41" spans="1:13" ht="12" customHeight="1" x14ac:dyDescent="0.2">
      <c r="A41" s="9">
        <v>35</v>
      </c>
      <c r="B41" s="10" t="s">
        <v>7</v>
      </c>
      <c r="C41" s="65" t="s">
        <v>81</v>
      </c>
      <c r="D41" s="66"/>
      <c r="E41" s="66"/>
      <c r="F41" s="66"/>
      <c r="G41" s="67"/>
      <c r="H41" s="17">
        <v>1</v>
      </c>
      <c r="I41" s="10" t="s">
        <v>0</v>
      </c>
      <c r="J41" s="96"/>
      <c r="K41" s="85">
        <f t="shared" si="1"/>
        <v>0</v>
      </c>
      <c r="M41" s="12"/>
    </row>
    <row r="42" spans="1:13" ht="12" customHeight="1" x14ac:dyDescent="0.2">
      <c r="A42" s="9">
        <v>36</v>
      </c>
      <c r="B42" s="10" t="s">
        <v>7</v>
      </c>
      <c r="C42" s="65" t="s">
        <v>82</v>
      </c>
      <c r="D42" s="66"/>
      <c r="E42" s="66"/>
      <c r="F42" s="66"/>
      <c r="G42" s="67"/>
      <c r="H42" s="17">
        <v>28</v>
      </c>
      <c r="I42" s="10" t="s">
        <v>0</v>
      </c>
      <c r="J42" s="96"/>
      <c r="K42" s="85">
        <f t="shared" si="1"/>
        <v>0</v>
      </c>
      <c r="M42" s="12"/>
    </row>
    <row r="43" spans="1:13" ht="12" customHeight="1" x14ac:dyDescent="0.2">
      <c r="A43" s="9">
        <v>37</v>
      </c>
      <c r="B43" s="10" t="s">
        <v>7</v>
      </c>
      <c r="C43" s="65" t="s">
        <v>83</v>
      </c>
      <c r="D43" s="66"/>
      <c r="E43" s="66"/>
      <c r="F43" s="66"/>
      <c r="G43" s="67"/>
      <c r="H43" s="17">
        <v>10</v>
      </c>
      <c r="I43" s="10" t="s">
        <v>0</v>
      </c>
      <c r="J43" s="96"/>
      <c r="K43" s="85">
        <f t="shared" si="1"/>
        <v>0</v>
      </c>
      <c r="M43" s="12"/>
    </row>
    <row r="44" spans="1:13" ht="12" customHeight="1" x14ac:dyDescent="0.2">
      <c r="A44" s="9">
        <v>38</v>
      </c>
      <c r="B44" s="10" t="s">
        <v>7</v>
      </c>
      <c r="C44" s="65" t="s">
        <v>85</v>
      </c>
      <c r="D44" s="66"/>
      <c r="E44" s="66"/>
      <c r="F44" s="66"/>
      <c r="G44" s="67"/>
      <c r="H44" s="17">
        <v>8</v>
      </c>
      <c r="I44" s="10" t="s">
        <v>0</v>
      </c>
      <c r="J44" s="96"/>
      <c r="K44" s="85">
        <f t="shared" si="1"/>
        <v>0</v>
      </c>
      <c r="M44" s="12"/>
    </row>
    <row r="45" spans="1:13" ht="12" customHeight="1" x14ac:dyDescent="0.2">
      <c r="A45" s="9">
        <v>39</v>
      </c>
      <c r="B45" s="10" t="s">
        <v>7</v>
      </c>
      <c r="C45" s="65" t="s">
        <v>84</v>
      </c>
      <c r="D45" s="66"/>
      <c r="E45" s="66"/>
      <c r="F45" s="66"/>
      <c r="G45" s="67"/>
      <c r="H45" s="17">
        <v>3</v>
      </c>
      <c r="I45" s="10" t="s">
        <v>0</v>
      </c>
      <c r="J45" s="96"/>
      <c r="K45" s="85">
        <f t="shared" si="1"/>
        <v>0</v>
      </c>
      <c r="M45" s="12"/>
    </row>
    <row r="46" spans="1:13" ht="12" customHeight="1" x14ac:dyDescent="0.2">
      <c r="A46" s="9">
        <v>40</v>
      </c>
      <c r="B46" s="10" t="s">
        <v>7</v>
      </c>
      <c r="C46" s="65" t="s">
        <v>86</v>
      </c>
      <c r="D46" s="66"/>
      <c r="E46" s="66"/>
      <c r="F46" s="66"/>
      <c r="G46" s="67"/>
      <c r="H46" s="17">
        <v>7</v>
      </c>
      <c r="I46" s="10" t="s">
        <v>0</v>
      </c>
      <c r="J46" s="96"/>
      <c r="K46" s="85">
        <f t="shared" si="1"/>
        <v>0</v>
      </c>
      <c r="M46" s="12"/>
    </row>
    <row r="47" spans="1:13" ht="12" customHeight="1" x14ac:dyDescent="0.2">
      <c r="A47" s="9">
        <v>41</v>
      </c>
      <c r="B47" s="10" t="s">
        <v>7</v>
      </c>
      <c r="C47" s="65" t="s">
        <v>87</v>
      </c>
      <c r="D47" s="66"/>
      <c r="E47" s="66"/>
      <c r="F47" s="66"/>
      <c r="G47" s="67"/>
      <c r="H47" s="17">
        <v>2</v>
      </c>
      <c r="I47" s="10" t="s">
        <v>0</v>
      </c>
      <c r="J47" s="96"/>
      <c r="K47" s="85">
        <f t="shared" si="1"/>
        <v>0</v>
      </c>
      <c r="M47" s="12"/>
    </row>
    <row r="48" spans="1:13" ht="12" customHeight="1" x14ac:dyDescent="0.2">
      <c r="A48" s="9">
        <v>42</v>
      </c>
      <c r="B48" s="10" t="s">
        <v>7</v>
      </c>
      <c r="C48" s="65" t="s">
        <v>88</v>
      </c>
      <c r="D48" s="66"/>
      <c r="E48" s="66"/>
      <c r="F48" s="66"/>
      <c r="G48" s="67"/>
      <c r="H48" s="17">
        <v>2</v>
      </c>
      <c r="I48" s="10" t="s">
        <v>0</v>
      </c>
      <c r="J48" s="96"/>
      <c r="K48" s="85">
        <f t="shared" si="1"/>
        <v>0</v>
      </c>
      <c r="M48" s="12"/>
    </row>
    <row r="49" spans="1:13" ht="12" customHeight="1" x14ac:dyDescent="0.2">
      <c r="A49" s="9">
        <v>43</v>
      </c>
      <c r="B49" s="10" t="s">
        <v>7</v>
      </c>
      <c r="C49" s="65" t="s">
        <v>89</v>
      </c>
      <c r="D49" s="66"/>
      <c r="E49" s="66"/>
      <c r="F49" s="66"/>
      <c r="G49" s="67"/>
      <c r="H49" s="17">
        <v>6</v>
      </c>
      <c r="I49" s="10" t="s">
        <v>0</v>
      </c>
      <c r="J49" s="96"/>
      <c r="K49" s="85">
        <f t="shared" si="1"/>
        <v>0</v>
      </c>
      <c r="M49" s="12"/>
    </row>
    <row r="50" spans="1:13" ht="12" customHeight="1" x14ac:dyDescent="0.2">
      <c r="A50" s="9">
        <v>44</v>
      </c>
      <c r="B50" s="10" t="s">
        <v>7</v>
      </c>
      <c r="C50" s="65" t="s">
        <v>90</v>
      </c>
      <c r="D50" s="66"/>
      <c r="E50" s="66"/>
      <c r="F50" s="66"/>
      <c r="G50" s="67"/>
      <c r="H50" s="17">
        <v>1</v>
      </c>
      <c r="I50" s="10" t="s">
        <v>0</v>
      </c>
      <c r="J50" s="96"/>
      <c r="K50" s="85">
        <f t="shared" si="1"/>
        <v>0</v>
      </c>
      <c r="M50" s="12"/>
    </row>
    <row r="51" spans="1:13" ht="12" customHeight="1" x14ac:dyDescent="0.2">
      <c r="A51" s="9">
        <v>45</v>
      </c>
      <c r="B51" s="10" t="s">
        <v>7</v>
      </c>
      <c r="C51" s="65" t="s">
        <v>91</v>
      </c>
      <c r="D51" s="66"/>
      <c r="E51" s="66"/>
      <c r="F51" s="66"/>
      <c r="G51" s="67"/>
      <c r="H51" s="17">
        <v>4</v>
      </c>
      <c r="I51" s="10" t="s">
        <v>0</v>
      </c>
      <c r="J51" s="96"/>
      <c r="K51" s="85">
        <f t="shared" si="1"/>
        <v>0</v>
      </c>
      <c r="M51" s="12"/>
    </row>
    <row r="52" spans="1:13" ht="12" customHeight="1" x14ac:dyDescent="0.2">
      <c r="A52" s="9">
        <v>46</v>
      </c>
      <c r="B52" s="10" t="s">
        <v>9</v>
      </c>
      <c r="C52" s="65" t="s">
        <v>42</v>
      </c>
      <c r="D52" s="66"/>
      <c r="E52" s="66"/>
      <c r="F52" s="66"/>
      <c r="G52" s="67"/>
      <c r="H52" s="15">
        <v>220</v>
      </c>
      <c r="I52" s="10" t="s">
        <v>0</v>
      </c>
      <c r="J52" s="96"/>
      <c r="K52" s="85">
        <f t="shared" si="1"/>
        <v>0</v>
      </c>
      <c r="M52" s="12"/>
    </row>
    <row r="53" spans="1:13" ht="12" customHeight="1" x14ac:dyDescent="0.2">
      <c r="A53" s="9">
        <v>47</v>
      </c>
      <c r="B53" s="10" t="s">
        <v>9</v>
      </c>
      <c r="C53" s="65" t="s">
        <v>92</v>
      </c>
      <c r="D53" s="66"/>
      <c r="E53" s="66"/>
      <c r="F53" s="66"/>
      <c r="G53" s="67"/>
      <c r="H53" s="15">
        <v>240</v>
      </c>
      <c r="I53" s="10" t="s">
        <v>0</v>
      </c>
      <c r="J53" s="96"/>
      <c r="K53" s="85">
        <f t="shared" si="1"/>
        <v>0</v>
      </c>
      <c r="M53" s="12"/>
    </row>
    <row r="54" spans="1:13" ht="12" customHeight="1" x14ac:dyDescent="0.2">
      <c r="A54" s="9">
        <v>48</v>
      </c>
      <c r="B54" s="10" t="s">
        <v>9</v>
      </c>
      <c r="C54" s="65" t="s">
        <v>93</v>
      </c>
      <c r="D54" s="66"/>
      <c r="E54" s="66"/>
      <c r="F54" s="66"/>
      <c r="G54" s="67"/>
      <c r="H54" s="15">
        <v>85</v>
      </c>
      <c r="I54" s="10" t="s">
        <v>0</v>
      </c>
      <c r="J54" s="96"/>
      <c r="K54" s="85">
        <f t="shared" si="1"/>
        <v>0</v>
      </c>
      <c r="M54" s="12"/>
    </row>
    <row r="55" spans="1:13" ht="12" customHeight="1" x14ac:dyDescent="0.2">
      <c r="A55" s="9">
        <v>49</v>
      </c>
      <c r="B55" s="10" t="s">
        <v>53</v>
      </c>
      <c r="C55" s="65" t="s">
        <v>54</v>
      </c>
      <c r="D55" s="66"/>
      <c r="E55" s="66"/>
      <c r="F55" s="66"/>
      <c r="G55" s="67"/>
      <c r="H55" s="18">
        <v>6</v>
      </c>
      <c r="I55" s="10" t="s">
        <v>0</v>
      </c>
      <c r="J55" s="96"/>
      <c r="K55" s="85">
        <f t="shared" si="1"/>
        <v>0</v>
      </c>
      <c r="M55" s="12"/>
    </row>
    <row r="56" spans="1:13" ht="12" customHeight="1" x14ac:dyDescent="0.2">
      <c r="A56" s="9">
        <v>50</v>
      </c>
      <c r="B56" s="10" t="s">
        <v>53</v>
      </c>
      <c r="C56" s="65" t="s">
        <v>55</v>
      </c>
      <c r="D56" s="66"/>
      <c r="E56" s="66"/>
      <c r="F56" s="66"/>
      <c r="G56" s="67"/>
      <c r="H56" s="18">
        <v>6</v>
      </c>
      <c r="I56" s="10" t="s">
        <v>0</v>
      </c>
      <c r="J56" s="96"/>
      <c r="K56" s="85">
        <f t="shared" si="1"/>
        <v>0</v>
      </c>
      <c r="M56" s="12"/>
    </row>
    <row r="57" spans="1:13" ht="12" customHeight="1" x14ac:dyDescent="0.2">
      <c r="A57" s="9">
        <v>51</v>
      </c>
      <c r="B57" s="10" t="s">
        <v>12</v>
      </c>
      <c r="C57" s="65" t="s">
        <v>172</v>
      </c>
      <c r="D57" s="66"/>
      <c r="E57" s="66"/>
      <c r="F57" s="66"/>
      <c r="G57" s="67"/>
      <c r="H57" s="15">
        <v>154</v>
      </c>
      <c r="I57" s="10" t="s">
        <v>0</v>
      </c>
      <c r="J57" s="96"/>
      <c r="K57" s="85">
        <f t="shared" si="1"/>
        <v>0</v>
      </c>
      <c r="M57" s="12"/>
    </row>
    <row r="58" spans="1:13" ht="12" customHeight="1" x14ac:dyDescent="0.2">
      <c r="A58" s="9">
        <v>52</v>
      </c>
      <c r="B58" s="10" t="s">
        <v>12</v>
      </c>
      <c r="C58" s="65" t="s">
        <v>173</v>
      </c>
      <c r="D58" s="66"/>
      <c r="E58" s="66"/>
      <c r="F58" s="66"/>
      <c r="G58" s="67"/>
      <c r="H58" s="15">
        <v>200</v>
      </c>
      <c r="I58" s="10" t="s">
        <v>0</v>
      </c>
      <c r="J58" s="96"/>
      <c r="K58" s="85">
        <f t="shared" si="1"/>
        <v>0</v>
      </c>
      <c r="M58" s="12"/>
    </row>
    <row r="59" spans="1:13" ht="12" customHeight="1" x14ac:dyDescent="0.2">
      <c r="A59" s="9">
        <v>53</v>
      </c>
      <c r="B59" s="10" t="s">
        <v>12</v>
      </c>
      <c r="C59" s="65" t="s">
        <v>1</v>
      </c>
      <c r="D59" s="66"/>
      <c r="E59" s="66"/>
      <c r="F59" s="66"/>
      <c r="G59" s="67"/>
      <c r="H59" s="15">
        <v>6</v>
      </c>
      <c r="I59" s="10" t="s">
        <v>0</v>
      </c>
      <c r="J59" s="96"/>
      <c r="K59" s="85">
        <f t="shared" si="1"/>
        <v>0</v>
      </c>
      <c r="M59" s="12"/>
    </row>
    <row r="60" spans="1:13" ht="12" customHeight="1" x14ac:dyDescent="0.2">
      <c r="A60" s="9">
        <v>54</v>
      </c>
      <c r="B60" s="10" t="s">
        <v>12</v>
      </c>
      <c r="C60" s="65" t="s">
        <v>2</v>
      </c>
      <c r="D60" s="66"/>
      <c r="E60" s="66"/>
      <c r="F60" s="66"/>
      <c r="G60" s="67"/>
      <c r="H60" s="15">
        <v>11</v>
      </c>
      <c r="I60" s="10" t="s">
        <v>0</v>
      </c>
      <c r="J60" s="96"/>
      <c r="K60" s="85">
        <f t="shared" si="1"/>
        <v>0</v>
      </c>
      <c r="M60" s="12"/>
    </row>
    <row r="61" spans="1:13" ht="30" customHeight="1" x14ac:dyDescent="0.2">
      <c r="A61" s="9">
        <v>55</v>
      </c>
      <c r="B61" s="10" t="s">
        <v>144</v>
      </c>
      <c r="C61" s="72" t="s">
        <v>153</v>
      </c>
      <c r="D61" s="73"/>
      <c r="E61" s="73"/>
      <c r="F61" s="73"/>
      <c r="G61" s="74"/>
      <c r="H61" s="18">
        <v>10</v>
      </c>
      <c r="I61" s="10" t="s">
        <v>0</v>
      </c>
      <c r="J61" s="96"/>
      <c r="K61" s="85">
        <f t="shared" si="1"/>
        <v>0</v>
      </c>
      <c r="M61" s="12"/>
    </row>
    <row r="62" spans="1:13" ht="12" customHeight="1" x14ac:dyDescent="0.2">
      <c r="A62" s="9">
        <v>56</v>
      </c>
      <c r="B62" s="10" t="s">
        <v>56</v>
      </c>
      <c r="C62" s="65" t="s">
        <v>58</v>
      </c>
      <c r="D62" s="66"/>
      <c r="E62" s="66"/>
      <c r="F62" s="66"/>
      <c r="G62" s="67"/>
      <c r="H62" s="18">
        <v>2</v>
      </c>
      <c r="I62" s="10" t="s">
        <v>0</v>
      </c>
      <c r="J62" s="96"/>
      <c r="K62" s="85">
        <f t="shared" si="1"/>
        <v>0</v>
      </c>
      <c r="M62" s="12"/>
    </row>
    <row r="63" spans="1:13" ht="12" customHeight="1" x14ac:dyDescent="0.2">
      <c r="A63" s="9">
        <v>57</v>
      </c>
      <c r="B63" s="10" t="s">
        <v>56</v>
      </c>
      <c r="C63" s="65" t="s">
        <v>57</v>
      </c>
      <c r="D63" s="66"/>
      <c r="E63" s="66"/>
      <c r="F63" s="66"/>
      <c r="G63" s="67"/>
      <c r="H63" s="18">
        <v>1</v>
      </c>
      <c r="I63" s="10" t="s">
        <v>0</v>
      </c>
      <c r="J63" s="96"/>
      <c r="K63" s="85">
        <f t="shared" si="1"/>
        <v>0</v>
      </c>
      <c r="M63" s="12"/>
    </row>
    <row r="64" spans="1:13" ht="12" customHeight="1" x14ac:dyDescent="0.2">
      <c r="A64" s="9">
        <v>58</v>
      </c>
      <c r="B64" s="10" t="s">
        <v>14</v>
      </c>
      <c r="C64" s="65" t="s">
        <v>174</v>
      </c>
      <c r="D64" s="66"/>
      <c r="E64" s="66"/>
      <c r="F64" s="66"/>
      <c r="G64" s="67"/>
      <c r="H64" s="15">
        <v>43</v>
      </c>
      <c r="I64" s="10" t="s">
        <v>0</v>
      </c>
      <c r="J64" s="96"/>
      <c r="K64" s="85">
        <f t="shared" si="1"/>
        <v>0</v>
      </c>
      <c r="M64" s="12"/>
    </row>
    <row r="65" spans="1:13" ht="12" customHeight="1" x14ac:dyDescent="0.2">
      <c r="A65" s="9">
        <v>59</v>
      </c>
      <c r="B65" s="10" t="s">
        <v>13</v>
      </c>
      <c r="C65" s="65" t="s">
        <v>175</v>
      </c>
      <c r="D65" s="66"/>
      <c r="E65" s="66"/>
      <c r="F65" s="66"/>
      <c r="G65" s="67"/>
      <c r="H65" s="17">
        <v>46</v>
      </c>
      <c r="I65" s="10" t="s">
        <v>0</v>
      </c>
      <c r="J65" s="96"/>
      <c r="K65" s="85">
        <f t="shared" si="1"/>
        <v>0</v>
      </c>
      <c r="M65" s="12"/>
    </row>
    <row r="66" spans="1:13" ht="12" customHeight="1" x14ac:dyDescent="0.2">
      <c r="A66" s="9">
        <v>60</v>
      </c>
      <c r="B66" s="10" t="s">
        <v>8</v>
      </c>
      <c r="C66" s="65" t="s">
        <v>94</v>
      </c>
      <c r="D66" s="66"/>
      <c r="E66" s="66"/>
      <c r="F66" s="66"/>
      <c r="G66" s="67"/>
      <c r="H66" s="17">
        <v>1</v>
      </c>
      <c r="I66" s="10" t="s">
        <v>0</v>
      </c>
      <c r="J66" s="96"/>
      <c r="K66" s="85">
        <f t="shared" si="1"/>
        <v>0</v>
      </c>
      <c r="M66" s="12"/>
    </row>
    <row r="67" spans="1:13" ht="12" customHeight="1" x14ac:dyDescent="0.2">
      <c r="A67" s="9">
        <v>61</v>
      </c>
      <c r="B67" s="10" t="s">
        <v>8</v>
      </c>
      <c r="C67" s="65" t="s">
        <v>95</v>
      </c>
      <c r="D67" s="66"/>
      <c r="E67" s="66"/>
      <c r="F67" s="66"/>
      <c r="G67" s="67"/>
      <c r="H67" s="17">
        <v>1</v>
      </c>
      <c r="I67" s="10" t="s">
        <v>0</v>
      </c>
      <c r="J67" s="96"/>
      <c r="K67" s="85">
        <f t="shared" si="1"/>
        <v>0</v>
      </c>
      <c r="M67" s="12"/>
    </row>
    <row r="68" spans="1:13" ht="12" customHeight="1" x14ac:dyDescent="0.2">
      <c r="A68" s="9">
        <v>62</v>
      </c>
      <c r="B68" s="10" t="s">
        <v>8</v>
      </c>
      <c r="C68" s="65" t="s">
        <v>43</v>
      </c>
      <c r="D68" s="66"/>
      <c r="E68" s="66"/>
      <c r="F68" s="66"/>
      <c r="G68" s="67"/>
      <c r="H68" s="17">
        <v>80</v>
      </c>
      <c r="I68" s="10" t="s">
        <v>0</v>
      </c>
      <c r="J68" s="96"/>
      <c r="K68" s="85">
        <f t="shared" ref="K68:K76" si="2">H68*J68</f>
        <v>0</v>
      </c>
      <c r="M68" s="12"/>
    </row>
    <row r="69" spans="1:13" ht="12" customHeight="1" x14ac:dyDescent="0.2">
      <c r="A69" s="9">
        <v>63</v>
      </c>
      <c r="B69" s="10" t="s">
        <v>8</v>
      </c>
      <c r="C69" s="65" t="s">
        <v>96</v>
      </c>
      <c r="D69" s="66"/>
      <c r="E69" s="66"/>
      <c r="F69" s="66"/>
      <c r="G69" s="67"/>
      <c r="H69" s="17">
        <v>43</v>
      </c>
      <c r="I69" s="10" t="s">
        <v>0</v>
      </c>
      <c r="J69" s="96"/>
      <c r="K69" s="85">
        <f t="shared" si="2"/>
        <v>0</v>
      </c>
      <c r="M69" s="12"/>
    </row>
    <row r="70" spans="1:13" ht="12" customHeight="1" x14ac:dyDescent="0.2">
      <c r="A70" s="9">
        <v>64</v>
      </c>
      <c r="B70" s="10" t="s">
        <v>8</v>
      </c>
      <c r="C70" s="65" t="s">
        <v>97</v>
      </c>
      <c r="D70" s="66"/>
      <c r="E70" s="66"/>
      <c r="F70" s="66"/>
      <c r="G70" s="67"/>
      <c r="H70" s="17">
        <v>12</v>
      </c>
      <c r="I70" s="10" t="s">
        <v>0</v>
      </c>
      <c r="J70" s="96"/>
      <c r="K70" s="85">
        <f t="shared" si="2"/>
        <v>0</v>
      </c>
      <c r="M70" s="12"/>
    </row>
    <row r="71" spans="1:13" ht="12" customHeight="1" x14ac:dyDescent="0.2">
      <c r="A71" s="9">
        <v>65</v>
      </c>
      <c r="B71" s="10" t="s">
        <v>19</v>
      </c>
      <c r="C71" s="65" t="s">
        <v>98</v>
      </c>
      <c r="D71" s="66"/>
      <c r="E71" s="66"/>
      <c r="F71" s="66"/>
      <c r="G71" s="67"/>
      <c r="H71" s="17">
        <v>2</v>
      </c>
      <c r="I71" s="10" t="s">
        <v>0</v>
      </c>
      <c r="J71" s="96"/>
      <c r="K71" s="85">
        <f t="shared" si="2"/>
        <v>0</v>
      </c>
      <c r="M71" s="12"/>
    </row>
    <row r="72" spans="1:13" ht="12" customHeight="1" x14ac:dyDescent="0.2">
      <c r="A72" s="9">
        <v>66</v>
      </c>
      <c r="B72" s="10" t="s">
        <v>19</v>
      </c>
      <c r="C72" s="65" t="s">
        <v>99</v>
      </c>
      <c r="D72" s="66"/>
      <c r="E72" s="66"/>
      <c r="F72" s="66"/>
      <c r="G72" s="67"/>
      <c r="H72" s="17">
        <v>1</v>
      </c>
      <c r="I72" s="10" t="s">
        <v>0</v>
      </c>
      <c r="J72" s="96"/>
      <c r="K72" s="85">
        <f t="shared" si="2"/>
        <v>0</v>
      </c>
      <c r="M72" s="12"/>
    </row>
    <row r="73" spans="1:13" ht="12" customHeight="1" x14ac:dyDescent="0.2">
      <c r="A73" s="9">
        <v>67</v>
      </c>
      <c r="B73" s="10" t="s">
        <v>20</v>
      </c>
      <c r="C73" s="65" t="s">
        <v>4</v>
      </c>
      <c r="D73" s="66"/>
      <c r="E73" s="66"/>
      <c r="F73" s="66"/>
      <c r="G73" s="67"/>
      <c r="H73" s="15">
        <v>30</v>
      </c>
      <c r="I73" s="10" t="s">
        <v>0</v>
      </c>
      <c r="J73" s="96"/>
      <c r="K73" s="85">
        <f t="shared" si="2"/>
        <v>0</v>
      </c>
      <c r="M73" s="12"/>
    </row>
    <row r="74" spans="1:13" ht="12" customHeight="1" x14ac:dyDescent="0.2">
      <c r="A74" s="9">
        <v>68</v>
      </c>
      <c r="B74" s="10" t="s">
        <v>62</v>
      </c>
      <c r="C74" s="65" t="s">
        <v>64</v>
      </c>
      <c r="D74" s="66"/>
      <c r="E74" s="66"/>
      <c r="F74" s="66"/>
      <c r="G74" s="67"/>
      <c r="H74" s="18">
        <v>1</v>
      </c>
      <c r="I74" s="10" t="s">
        <v>0</v>
      </c>
      <c r="J74" s="96"/>
      <c r="K74" s="85">
        <f t="shared" si="2"/>
        <v>0</v>
      </c>
      <c r="M74" s="12"/>
    </row>
    <row r="75" spans="1:13" ht="12" customHeight="1" x14ac:dyDescent="0.2">
      <c r="A75" s="9">
        <v>69</v>
      </c>
      <c r="B75" s="10" t="s">
        <v>62</v>
      </c>
      <c r="C75" s="65" t="s">
        <v>77</v>
      </c>
      <c r="D75" s="66"/>
      <c r="E75" s="66"/>
      <c r="F75" s="66"/>
      <c r="G75" s="67"/>
      <c r="H75" s="18">
        <v>1</v>
      </c>
      <c r="I75" s="10" t="s">
        <v>0</v>
      </c>
      <c r="J75" s="96"/>
      <c r="K75" s="85">
        <f t="shared" si="2"/>
        <v>0</v>
      </c>
      <c r="M75" s="12"/>
    </row>
    <row r="76" spans="1:13" ht="12" customHeight="1" x14ac:dyDescent="0.2">
      <c r="A76" s="9">
        <v>70</v>
      </c>
      <c r="B76" s="10" t="s">
        <v>143</v>
      </c>
      <c r="C76" s="65" t="s">
        <v>148</v>
      </c>
      <c r="D76" s="66"/>
      <c r="E76" s="66"/>
      <c r="F76" s="66"/>
      <c r="G76" s="67"/>
      <c r="H76" s="18">
        <v>9500</v>
      </c>
      <c r="I76" s="10" t="s">
        <v>34</v>
      </c>
      <c r="J76" s="96"/>
      <c r="K76" s="85">
        <f t="shared" si="2"/>
        <v>0</v>
      </c>
      <c r="M76" s="12"/>
    </row>
    <row r="77" spans="1:13" ht="26.25" customHeight="1" x14ac:dyDescent="0.25">
      <c r="A77" s="19"/>
      <c r="B77" s="20"/>
      <c r="C77" s="60" t="s">
        <v>176</v>
      </c>
      <c r="D77" s="60"/>
      <c r="E77" s="60"/>
      <c r="F77" s="60"/>
      <c r="G77" s="60"/>
      <c r="H77" s="60"/>
      <c r="I77" s="60"/>
      <c r="J77" s="63"/>
      <c r="K77" s="90">
        <f>SUM(K7:K76)</f>
        <v>0</v>
      </c>
    </row>
    <row r="78" spans="1:13" ht="12" customHeight="1" x14ac:dyDescent="0.2">
      <c r="A78" s="70" t="s">
        <v>210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1:13" ht="12" customHeight="1" x14ac:dyDescent="0.25">
      <c r="A79" s="8" t="s">
        <v>159</v>
      </c>
      <c r="B79" s="21"/>
      <c r="C79" s="71" t="s">
        <v>161</v>
      </c>
      <c r="D79" s="71"/>
      <c r="E79" s="71"/>
      <c r="F79" s="71"/>
      <c r="G79" s="71"/>
      <c r="H79" s="8" t="s">
        <v>162</v>
      </c>
      <c r="I79" s="8" t="s">
        <v>163</v>
      </c>
      <c r="J79" s="8" t="s">
        <v>164</v>
      </c>
      <c r="K79" s="8" t="s">
        <v>165</v>
      </c>
      <c r="M79" s="12"/>
    </row>
    <row r="80" spans="1:13" ht="12" customHeight="1" x14ac:dyDescent="0.2">
      <c r="A80" s="9">
        <v>1</v>
      </c>
      <c r="B80" s="10" t="s">
        <v>28</v>
      </c>
      <c r="C80" s="65" t="s">
        <v>169</v>
      </c>
      <c r="D80" s="66"/>
      <c r="E80" s="66"/>
      <c r="F80" s="66"/>
      <c r="G80" s="67"/>
      <c r="H80" s="22">
        <v>19000</v>
      </c>
      <c r="I80" s="10" t="s">
        <v>170</v>
      </c>
      <c r="J80" s="96"/>
      <c r="K80" s="85">
        <f t="shared" ref="K80:K109" si="3">H80*J80</f>
        <v>0</v>
      </c>
      <c r="M80" s="12"/>
    </row>
    <row r="81" spans="1:13" ht="12" customHeight="1" x14ac:dyDescent="0.2">
      <c r="A81" s="9">
        <v>2</v>
      </c>
      <c r="B81" s="10" t="s">
        <v>9</v>
      </c>
      <c r="C81" s="65" t="s">
        <v>92</v>
      </c>
      <c r="D81" s="66"/>
      <c r="E81" s="66"/>
      <c r="F81" s="66"/>
      <c r="G81" s="67"/>
      <c r="H81" s="15">
        <v>30</v>
      </c>
      <c r="I81" s="10" t="s">
        <v>0</v>
      </c>
      <c r="J81" s="96"/>
      <c r="K81" s="85">
        <f t="shared" si="3"/>
        <v>0</v>
      </c>
      <c r="M81" s="12"/>
    </row>
    <row r="82" spans="1:13" ht="12" customHeight="1" x14ac:dyDescent="0.2">
      <c r="A82" s="9">
        <v>3</v>
      </c>
      <c r="B82" s="10" t="s">
        <v>15</v>
      </c>
      <c r="C82" s="65" t="s">
        <v>177</v>
      </c>
      <c r="D82" s="66"/>
      <c r="E82" s="66"/>
      <c r="F82" s="66"/>
      <c r="G82" s="67"/>
      <c r="H82" s="17">
        <v>36</v>
      </c>
      <c r="I82" s="10" t="s">
        <v>0</v>
      </c>
      <c r="J82" s="96"/>
      <c r="K82" s="85">
        <f t="shared" si="3"/>
        <v>0</v>
      </c>
      <c r="M82" s="12"/>
    </row>
    <row r="83" spans="1:13" ht="12" customHeight="1" x14ac:dyDescent="0.2">
      <c r="A83" s="9">
        <v>4</v>
      </c>
      <c r="B83" s="10" t="s">
        <v>15</v>
      </c>
      <c r="C83" s="65" t="s">
        <v>178</v>
      </c>
      <c r="D83" s="66"/>
      <c r="E83" s="66"/>
      <c r="F83" s="66"/>
      <c r="G83" s="67"/>
      <c r="H83" s="17">
        <v>33</v>
      </c>
      <c r="I83" s="10" t="s">
        <v>0</v>
      </c>
      <c r="J83" s="96"/>
      <c r="K83" s="85">
        <f t="shared" si="3"/>
        <v>0</v>
      </c>
      <c r="M83" s="12"/>
    </row>
    <row r="84" spans="1:13" ht="12" customHeight="1" x14ac:dyDescent="0.2">
      <c r="A84" s="9">
        <v>5</v>
      </c>
      <c r="B84" s="10" t="s">
        <v>15</v>
      </c>
      <c r="C84" s="65" t="s">
        <v>179</v>
      </c>
      <c r="D84" s="66"/>
      <c r="E84" s="66"/>
      <c r="F84" s="66"/>
      <c r="G84" s="67"/>
      <c r="H84" s="17">
        <v>18</v>
      </c>
      <c r="I84" s="10" t="s">
        <v>0</v>
      </c>
      <c r="J84" s="96"/>
      <c r="K84" s="85">
        <f t="shared" si="3"/>
        <v>0</v>
      </c>
      <c r="M84" s="12"/>
    </row>
    <row r="85" spans="1:13" ht="12" customHeight="1" x14ac:dyDescent="0.2">
      <c r="A85" s="9">
        <v>6</v>
      </c>
      <c r="B85" s="10" t="s">
        <v>15</v>
      </c>
      <c r="C85" s="65" t="s">
        <v>120</v>
      </c>
      <c r="D85" s="66"/>
      <c r="E85" s="66"/>
      <c r="F85" s="66"/>
      <c r="G85" s="67"/>
      <c r="H85" s="17">
        <v>21</v>
      </c>
      <c r="I85" s="10" t="s">
        <v>0</v>
      </c>
      <c r="J85" s="96"/>
      <c r="K85" s="85">
        <f t="shared" si="3"/>
        <v>0</v>
      </c>
      <c r="M85" s="12"/>
    </row>
    <row r="86" spans="1:13" ht="12" customHeight="1" x14ac:dyDescent="0.2">
      <c r="A86" s="9">
        <v>7</v>
      </c>
      <c r="B86" s="10" t="s">
        <v>15</v>
      </c>
      <c r="C86" s="65" t="s">
        <v>121</v>
      </c>
      <c r="D86" s="66"/>
      <c r="E86" s="66"/>
      <c r="F86" s="66"/>
      <c r="G86" s="67"/>
      <c r="H86" s="17">
        <v>6</v>
      </c>
      <c r="I86" s="10" t="s">
        <v>0</v>
      </c>
      <c r="J86" s="96"/>
      <c r="K86" s="85">
        <f t="shared" si="3"/>
        <v>0</v>
      </c>
      <c r="M86" s="12"/>
    </row>
    <row r="87" spans="1:13" ht="12" customHeight="1" x14ac:dyDescent="0.2">
      <c r="A87" s="9">
        <v>8</v>
      </c>
      <c r="B87" s="10" t="s">
        <v>15</v>
      </c>
      <c r="C87" s="65" t="s">
        <v>140</v>
      </c>
      <c r="D87" s="66"/>
      <c r="E87" s="66"/>
      <c r="F87" s="66"/>
      <c r="G87" s="67"/>
      <c r="H87" s="17">
        <v>1</v>
      </c>
      <c r="I87" s="10" t="s">
        <v>0</v>
      </c>
      <c r="J87" s="96"/>
      <c r="K87" s="85">
        <f t="shared" si="3"/>
        <v>0</v>
      </c>
      <c r="M87" s="12"/>
    </row>
    <row r="88" spans="1:13" ht="12" customHeight="1" x14ac:dyDescent="0.2">
      <c r="A88" s="9">
        <v>9</v>
      </c>
      <c r="B88" s="10" t="s">
        <v>15</v>
      </c>
      <c r="C88" s="65" t="s">
        <v>122</v>
      </c>
      <c r="D88" s="66"/>
      <c r="E88" s="66"/>
      <c r="F88" s="66"/>
      <c r="G88" s="67"/>
      <c r="H88" s="17">
        <v>5</v>
      </c>
      <c r="I88" s="10" t="s">
        <v>0</v>
      </c>
      <c r="J88" s="96"/>
      <c r="K88" s="91">
        <f t="shared" si="3"/>
        <v>0</v>
      </c>
      <c r="M88" s="12"/>
    </row>
    <row r="89" spans="1:13" ht="12" customHeight="1" x14ac:dyDescent="0.2">
      <c r="A89" s="9">
        <v>10</v>
      </c>
      <c r="B89" s="10" t="s">
        <v>15</v>
      </c>
      <c r="C89" s="65" t="s">
        <v>123</v>
      </c>
      <c r="D89" s="66"/>
      <c r="E89" s="66"/>
      <c r="F89" s="66"/>
      <c r="G89" s="67"/>
      <c r="H89" s="17">
        <v>2</v>
      </c>
      <c r="I89" s="10" t="s">
        <v>0</v>
      </c>
      <c r="J89" s="96"/>
      <c r="K89" s="91">
        <f t="shared" si="3"/>
        <v>0</v>
      </c>
      <c r="M89" s="12"/>
    </row>
    <row r="90" spans="1:13" ht="12" customHeight="1" x14ac:dyDescent="0.2">
      <c r="A90" s="9">
        <v>11</v>
      </c>
      <c r="B90" s="10" t="s">
        <v>15</v>
      </c>
      <c r="C90" s="65" t="s">
        <v>124</v>
      </c>
      <c r="D90" s="66"/>
      <c r="E90" s="66"/>
      <c r="F90" s="66"/>
      <c r="G90" s="67"/>
      <c r="H90" s="17">
        <v>9</v>
      </c>
      <c r="I90" s="10" t="s">
        <v>0</v>
      </c>
      <c r="J90" s="96"/>
      <c r="K90" s="91">
        <f t="shared" si="3"/>
        <v>0</v>
      </c>
      <c r="M90" s="12"/>
    </row>
    <row r="91" spans="1:13" ht="12" customHeight="1" x14ac:dyDescent="0.2">
      <c r="A91" s="9">
        <v>12</v>
      </c>
      <c r="B91" s="10" t="s">
        <v>15</v>
      </c>
      <c r="C91" s="79" t="s">
        <v>141</v>
      </c>
      <c r="D91" s="80"/>
      <c r="E91" s="80"/>
      <c r="F91" s="80"/>
      <c r="G91" s="81"/>
      <c r="H91" s="17">
        <v>2</v>
      </c>
      <c r="I91" s="10" t="s">
        <v>0</v>
      </c>
      <c r="J91" s="96"/>
      <c r="K91" s="91">
        <f t="shared" si="3"/>
        <v>0</v>
      </c>
      <c r="M91" s="12"/>
    </row>
    <row r="92" spans="1:13" ht="12" customHeight="1" x14ac:dyDescent="0.2">
      <c r="A92" s="9">
        <v>13</v>
      </c>
      <c r="B92" s="10" t="s">
        <v>15</v>
      </c>
      <c r="C92" s="65" t="s">
        <v>49</v>
      </c>
      <c r="D92" s="66"/>
      <c r="E92" s="66"/>
      <c r="F92" s="66"/>
      <c r="G92" s="67"/>
      <c r="H92" s="16">
        <v>5549</v>
      </c>
      <c r="I92" s="10" t="s">
        <v>34</v>
      </c>
      <c r="J92" s="96"/>
      <c r="K92" s="91">
        <f t="shared" si="3"/>
        <v>0</v>
      </c>
      <c r="M92" s="12"/>
    </row>
    <row r="93" spans="1:13" ht="12" customHeight="1" x14ac:dyDescent="0.2">
      <c r="A93" s="9">
        <v>14</v>
      </c>
      <c r="B93" s="10" t="s">
        <v>15</v>
      </c>
      <c r="C93" s="65" t="s">
        <v>180</v>
      </c>
      <c r="D93" s="66"/>
      <c r="E93" s="66"/>
      <c r="F93" s="66"/>
      <c r="G93" s="67"/>
      <c r="H93" s="16">
        <v>941</v>
      </c>
      <c r="I93" s="10" t="s">
        <v>34</v>
      </c>
      <c r="J93" s="96"/>
      <c r="K93" s="85">
        <f t="shared" si="3"/>
        <v>0</v>
      </c>
      <c r="M93" s="12"/>
    </row>
    <row r="94" spans="1:13" ht="12" customHeight="1" x14ac:dyDescent="0.2">
      <c r="A94" s="9">
        <v>15</v>
      </c>
      <c r="B94" s="10" t="s">
        <v>15</v>
      </c>
      <c r="C94" s="65" t="s">
        <v>181</v>
      </c>
      <c r="D94" s="66"/>
      <c r="E94" s="66"/>
      <c r="F94" s="66"/>
      <c r="G94" s="67"/>
      <c r="H94" s="16">
        <v>6840</v>
      </c>
      <c r="I94" s="10" t="s">
        <v>34</v>
      </c>
      <c r="J94" s="96"/>
      <c r="K94" s="85">
        <f t="shared" si="3"/>
        <v>0</v>
      </c>
      <c r="M94" s="12"/>
    </row>
    <row r="95" spans="1:13" ht="12" customHeight="1" x14ac:dyDescent="0.2">
      <c r="A95" s="9">
        <v>16</v>
      </c>
      <c r="B95" s="10" t="s">
        <v>15</v>
      </c>
      <c r="C95" s="65" t="s">
        <v>100</v>
      </c>
      <c r="D95" s="66"/>
      <c r="E95" s="66"/>
      <c r="F95" s="66"/>
      <c r="G95" s="67"/>
      <c r="H95" s="16">
        <v>1217</v>
      </c>
      <c r="I95" s="10" t="s">
        <v>34</v>
      </c>
      <c r="J95" s="96"/>
      <c r="K95" s="85">
        <f t="shared" si="3"/>
        <v>0</v>
      </c>
      <c r="M95" s="12"/>
    </row>
    <row r="96" spans="1:13" ht="12" customHeight="1" x14ac:dyDescent="0.2">
      <c r="A96" s="9">
        <v>17</v>
      </c>
      <c r="B96" s="10" t="s">
        <v>15</v>
      </c>
      <c r="C96" s="65" t="s">
        <v>182</v>
      </c>
      <c r="D96" s="66"/>
      <c r="E96" s="66"/>
      <c r="F96" s="66"/>
      <c r="G96" s="67"/>
      <c r="H96" s="16">
        <v>5941</v>
      </c>
      <c r="I96" s="10" t="s">
        <v>34</v>
      </c>
      <c r="J96" s="96"/>
      <c r="K96" s="85">
        <f t="shared" si="3"/>
        <v>0</v>
      </c>
      <c r="M96" s="12"/>
    </row>
    <row r="97" spans="1:13" ht="12" customHeight="1" x14ac:dyDescent="0.2">
      <c r="A97" s="9">
        <v>18</v>
      </c>
      <c r="B97" s="10" t="s">
        <v>15</v>
      </c>
      <c r="C97" s="65" t="s">
        <v>183</v>
      </c>
      <c r="D97" s="66"/>
      <c r="E97" s="66"/>
      <c r="F97" s="66"/>
      <c r="G97" s="67"/>
      <c r="H97" s="16">
        <v>4694</v>
      </c>
      <c r="I97" s="10" t="s">
        <v>34</v>
      </c>
      <c r="J97" s="96"/>
      <c r="K97" s="85">
        <f t="shared" si="3"/>
        <v>0</v>
      </c>
      <c r="M97" s="12"/>
    </row>
    <row r="98" spans="1:13" ht="12" customHeight="1" x14ac:dyDescent="0.2">
      <c r="A98" s="9">
        <v>19</v>
      </c>
      <c r="B98" s="10" t="s">
        <v>15</v>
      </c>
      <c r="C98" s="65" t="s">
        <v>184</v>
      </c>
      <c r="D98" s="66"/>
      <c r="E98" s="66"/>
      <c r="F98" s="66"/>
      <c r="G98" s="67"/>
      <c r="H98" s="16">
        <v>2665</v>
      </c>
      <c r="I98" s="10" t="s">
        <v>34</v>
      </c>
      <c r="J98" s="96"/>
      <c r="K98" s="85">
        <f t="shared" si="3"/>
        <v>0</v>
      </c>
      <c r="M98" s="12"/>
    </row>
    <row r="99" spans="1:13" ht="12" customHeight="1" x14ac:dyDescent="0.2">
      <c r="A99" s="9">
        <v>20</v>
      </c>
      <c r="B99" s="10" t="s">
        <v>15</v>
      </c>
      <c r="C99" s="65" t="s">
        <v>101</v>
      </c>
      <c r="D99" s="66"/>
      <c r="E99" s="66"/>
      <c r="F99" s="66"/>
      <c r="G99" s="67"/>
      <c r="H99" s="16">
        <v>124</v>
      </c>
      <c r="I99" s="10" t="s">
        <v>34</v>
      </c>
      <c r="J99" s="96"/>
      <c r="K99" s="85">
        <f t="shared" si="3"/>
        <v>0</v>
      </c>
      <c r="M99" s="12"/>
    </row>
    <row r="100" spans="1:13" ht="12" customHeight="1" x14ac:dyDescent="0.2">
      <c r="A100" s="9">
        <v>21</v>
      </c>
      <c r="B100" s="10" t="s">
        <v>16</v>
      </c>
      <c r="C100" s="65" t="s">
        <v>185</v>
      </c>
      <c r="D100" s="66"/>
      <c r="E100" s="66"/>
      <c r="F100" s="66"/>
      <c r="G100" s="67"/>
      <c r="H100" s="16">
        <v>15200</v>
      </c>
      <c r="I100" s="10" t="s">
        <v>34</v>
      </c>
      <c r="J100" s="96"/>
      <c r="K100" s="85">
        <f t="shared" si="3"/>
        <v>0</v>
      </c>
      <c r="M100" s="12"/>
    </row>
    <row r="101" spans="1:13" ht="12" customHeight="1" x14ac:dyDescent="0.2">
      <c r="A101" s="9">
        <v>22</v>
      </c>
      <c r="B101" s="10" t="s">
        <v>17</v>
      </c>
      <c r="C101" s="65" t="s">
        <v>186</v>
      </c>
      <c r="D101" s="66"/>
      <c r="E101" s="66"/>
      <c r="F101" s="66"/>
      <c r="G101" s="67"/>
      <c r="H101" s="17">
        <v>473</v>
      </c>
      <c r="I101" s="10" t="s">
        <v>0</v>
      </c>
      <c r="J101" s="96"/>
      <c r="K101" s="85">
        <f t="shared" si="3"/>
        <v>0</v>
      </c>
      <c r="M101" s="12"/>
    </row>
    <row r="102" spans="1:13" ht="12" customHeight="1" x14ac:dyDescent="0.2">
      <c r="A102" s="9">
        <v>23</v>
      </c>
      <c r="B102" s="10" t="s">
        <v>150</v>
      </c>
      <c r="C102" s="65" t="s">
        <v>142</v>
      </c>
      <c r="D102" s="66"/>
      <c r="E102" s="66"/>
      <c r="F102" s="66"/>
      <c r="G102" s="67"/>
      <c r="H102" s="17">
        <v>15</v>
      </c>
      <c r="I102" s="10" t="s">
        <v>0</v>
      </c>
      <c r="J102" s="96"/>
      <c r="K102" s="85">
        <f t="shared" si="3"/>
        <v>0</v>
      </c>
      <c r="M102" s="12"/>
    </row>
    <row r="103" spans="1:13" ht="12" customHeight="1" x14ac:dyDescent="0.2">
      <c r="A103" s="9">
        <v>24</v>
      </c>
      <c r="B103" s="10" t="s">
        <v>21</v>
      </c>
      <c r="C103" s="65" t="s">
        <v>102</v>
      </c>
      <c r="D103" s="66"/>
      <c r="E103" s="66"/>
      <c r="F103" s="66"/>
      <c r="G103" s="67"/>
      <c r="H103" s="16">
        <v>2600</v>
      </c>
      <c r="I103" s="10" t="s">
        <v>34</v>
      </c>
      <c r="J103" s="96"/>
      <c r="K103" s="85">
        <f t="shared" si="3"/>
        <v>0</v>
      </c>
      <c r="M103" s="12"/>
    </row>
    <row r="104" spans="1:13" ht="12" customHeight="1" x14ac:dyDescent="0.2">
      <c r="A104" s="9">
        <v>25</v>
      </c>
      <c r="B104" s="10" t="s">
        <v>22</v>
      </c>
      <c r="C104" s="65" t="s">
        <v>103</v>
      </c>
      <c r="D104" s="66"/>
      <c r="E104" s="66"/>
      <c r="F104" s="66"/>
      <c r="G104" s="67"/>
      <c r="H104" s="17">
        <v>21</v>
      </c>
      <c r="I104" s="10" t="s">
        <v>0</v>
      </c>
      <c r="J104" s="96"/>
      <c r="K104" s="85">
        <f t="shared" si="3"/>
        <v>0</v>
      </c>
      <c r="M104" s="12"/>
    </row>
    <row r="105" spans="1:13" ht="12" customHeight="1" x14ac:dyDescent="0.2">
      <c r="A105" s="9">
        <v>26</v>
      </c>
      <c r="B105" s="10" t="s">
        <v>22</v>
      </c>
      <c r="C105" s="65" t="s">
        <v>104</v>
      </c>
      <c r="D105" s="66"/>
      <c r="E105" s="66"/>
      <c r="F105" s="66"/>
      <c r="G105" s="67"/>
      <c r="H105" s="17">
        <v>3</v>
      </c>
      <c r="I105" s="10" t="s">
        <v>0</v>
      </c>
      <c r="J105" s="96"/>
      <c r="K105" s="85">
        <f t="shared" si="3"/>
        <v>0</v>
      </c>
      <c r="M105" s="12"/>
    </row>
    <row r="106" spans="1:13" ht="12" customHeight="1" x14ac:dyDescent="0.2">
      <c r="A106" s="9">
        <v>27</v>
      </c>
      <c r="B106" s="10" t="s">
        <v>22</v>
      </c>
      <c r="C106" s="65" t="s">
        <v>105</v>
      </c>
      <c r="D106" s="66"/>
      <c r="E106" s="66"/>
      <c r="F106" s="66"/>
      <c r="G106" s="67"/>
      <c r="H106" s="17">
        <v>12</v>
      </c>
      <c r="I106" s="10" t="s">
        <v>0</v>
      </c>
      <c r="J106" s="96"/>
      <c r="K106" s="85">
        <f t="shared" si="3"/>
        <v>0</v>
      </c>
      <c r="M106" s="12"/>
    </row>
    <row r="107" spans="1:13" ht="12" customHeight="1" x14ac:dyDescent="0.2">
      <c r="A107" s="9">
        <v>28</v>
      </c>
      <c r="B107" s="10" t="s">
        <v>23</v>
      </c>
      <c r="C107" s="65" t="s">
        <v>187</v>
      </c>
      <c r="D107" s="66"/>
      <c r="E107" s="66"/>
      <c r="F107" s="66"/>
      <c r="G107" s="67"/>
      <c r="H107" s="15">
        <v>1</v>
      </c>
      <c r="I107" s="10" t="s">
        <v>0</v>
      </c>
      <c r="J107" s="96"/>
      <c r="K107" s="85">
        <f t="shared" si="3"/>
        <v>0</v>
      </c>
      <c r="M107" s="12"/>
    </row>
    <row r="108" spans="1:13" ht="12" customHeight="1" x14ac:dyDescent="0.2">
      <c r="A108" s="9">
        <v>29</v>
      </c>
      <c r="B108" s="10" t="s">
        <v>46</v>
      </c>
      <c r="C108" s="65" t="s">
        <v>96</v>
      </c>
      <c r="D108" s="66"/>
      <c r="E108" s="66"/>
      <c r="F108" s="66"/>
      <c r="G108" s="67"/>
      <c r="H108" s="16">
        <v>2</v>
      </c>
      <c r="I108" s="10" t="s">
        <v>0</v>
      </c>
      <c r="J108" s="96"/>
      <c r="K108" s="85">
        <f t="shared" si="3"/>
        <v>0</v>
      </c>
      <c r="M108" s="12"/>
    </row>
    <row r="109" spans="1:13" ht="12" customHeight="1" x14ac:dyDescent="0.2">
      <c r="A109" s="9">
        <v>30</v>
      </c>
      <c r="B109" s="10" t="s">
        <v>24</v>
      </c>
      <c r="C109" s="65" t="s">
        <v>188</v>
      </c>
      <c r="D109" s="66"/>
      <c r="E109" s="66"/>
      <c r="F109" s="66"/>
      <c r="G109" s="67"/>
      <c r="H109" s="15">
        <v>1</v>
      </c>
      <c r="I109" s="10" t="s">
        <v>119</v>
      </c>
      <c r="J109" s="96"/>
      <c r="K109" s="87">
        <f t="shared" si="3"/>
        <v>0</v>
      </c>
      <c r="M109" s="12"/>
    </row>
    <row r="110" spans="1:13" ht="27" customHeight="1" x14ac:dyDescent="0.25">
      <c r="A110" s="19"/>
      <c r="B110" s="20"/>
      <c r="C110" s="60" t="s">
        <v>189</v>
      </c>
      <c r="D110" s="60"/>
      <c r="E110" s="60"/>
      <c r="F110" s="60"/>
      <c r="G110" s="60"/>
      <c r="H110" s="60"/>
      <c r="I110" s="60"/>
      <c r="J110" s="63"/>
      <c r="K110" s="90">
        <f>SUM(K80:K109)</f>
        <v>0</v>
      </c>
    </row>
    <row r="111" spans="1:13" ht="12" customHeight="1" x14ac:dyDescent="0.2">
      <c r="A111" s="70" t="s">
        <v>211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</row>
    <row r="112" spans="1:13" ht="12" customHeight="1" x14ac:dyDescent="0.25">
      <c r="A112" s="8" t="s">
        <v>159</v>
      </c>
      <c r="B112" s="21"/>
      <c r="C112" s="71" t="s">
        <v>161</v>
      </c>
      <c r="D112" s="71"/>
      <c r="E112" s="71"/>
      <c r="F112" s="71"/>
      <c r="G112" s="71"/>
      <c r="H112" s="8" t="s">
        <v>162</v>
      </c>
      <c r="I112" s="8" t="s">
        <v>163</v>
      </c>
      <c r="J112" s="8" t="s">
        <v>164</v>
      </c>
      <c r="K112" s="8" t="s">
        <v>165</v>
      </c>
      <c r="M112" s="12"/>
    </row>
    <row r="113" spans="1:13" ht="12" customHeight="1" x14ac:dyDescent="0.2">
      <c r="A113" s="9">
        <v>1</v>
      </c>
      <c r="B113" s="10" t="s">
        <v>29</v>
      </c>
      <c r="C113" s="65" t="s">
        <v>190</v>
      </c>
      <c r="D113" s="66"/>
      <c r="E113" s="66"/>
      <c r="F113" s="66"/>
      <c r="G113" s="67"/>
      <c r="H113" s="14">
        <v>58500</v>
      </c>
      <c r="I113" s="10" t="s">
        <v>191</v>
      </c>
      <c r="J113" s="96"/>
      <c r="K113" s="85">
        <f t="shared" ref="K113:K147" si="4">H113*J113</f>
        <v>0</v>
      </c>
      <c r="M113" s="12"/>
    </row>
    <row r="114" spans="1:13" ht="12" customHeight="1" x14ac:dyDescent="0.2">
      <c r="A114" s="9">
        <v>2</v>
      </c>
      <c r="B114" s="10" t="s">
        <v>30</v>
      </c>
      <c r="C114" s="65" t="s">
        <v>110</v>
      </c>
      <c r="D114" s="66"/>
      <c r="E114" s="66"/>
      <c r="F114" s="66"/>
      <c r="G114" s="67"/>
      <c r="H114" s="14">
        <v>58500</v>
      </c>
      <c r="I114" s="10" t="s">
        <v>191</v>
      </c>
      <c r="J114" s="96"/>
      <c r="K114" s="85">
        <f t="shared" si="4"/>
        <v>0</v>
      </c>
      <c r="M114" s="12"/>
    </row>
    <row r="115" spans="1:13" ht="14.25" customHeight="1" x14ac:dyDescent="0.2">
      <c r="A115" s="9">
        <v>3</v>
      </c>
      <c r="B115" s="10" t="s">
        <v>30</v>
      </c>
      <c r="C115" s="65" t="s">
        <v>192</v>
      </c>
      <c r="D115" s="66"/>
      <c r="E115" s="66"/>
      <c r="F115" s="66"/>
      <c r="G115" s="67"/>
      <c r="H115" s="14">
        <v>58500</v>
      </c>
      <c r="I115" s="10" t="s">
        <v>191</v>
      </c>
      <c r="J115" s="96"/>
      <c r="K115" s="85">
        <f t="shared" si="4"/>
        <v>0</v>
      </c>
      <c r="M115" s="12"/>
    </row>
    <row r="116" spans="1:13" ht="12" customHeight="1" x14ac:dyDescent="0.2">
      <c r="A116" s="9">
        <v>4</v>
      </c>
      <c r="B116" s="10" t="s">
        <v>30</v>
      </c>
      <c r="C116" s="65" t="s">
        <v>193</v>
      </c>
      <c r="D116" s="66"/>
      <c r="E116" s="66"/>
      <c r="F116" s="66"/>
      <c r="G116" s="67"/>
      <c r="H116" s="14">
        <v>58500</v>
      </c>
      <c r="I116" s="10" t="s">
        <v>191</v>
      </c>
      <c r="J116" s="96"/>
      <c r="K116" s="85">
        <f t="shared" si="4"/>
        <v>0</v>
      </c>
      <c r="M116" s="12"/>
    </row>
    <row r="117" spans="1:13" ht="12" customHeight="1" x14ac:dyDescent="0.2">
      <c r="A117" s="9">
        <v>5</v>
      </c>
      <c r="B117" s="10" t="s">
        <v>31</v>
      </c>
      <c r="C117" s="65" t="s">
        <v>125</v>
      </c>
      <c r="D117" s="66"/>
      <c r="E117" s="66"/>
      <c r="F117" s="66"/>
      <c r="G117" s="67"/>
      <c r="H117" s="14">
        <v>4100</v>
      </c>
      <c r="I117" s="10" t="s">
        <v>170</v>
      </c>
      <c r="J117" s="96"/>
      <c r="K117" s="85">
        <f t="shared" si="4"/>
        <v>0</v>
      </c>
      <c r="M117" s="12"/>
    </row>
    <row r="118" spans="1:13" ht="12" customHeight="1" x14ac:dyDescent="0.2">
      <c r="A118" s="9">
        <v>6</v>
      </c>
      <c r="B118" s="10" t="s">
        <v>10</v>
      </c>
      <c r="C118" s="65" t="s">
        <v>194</v>
      </c>
      <c r="D118" s="66"/>
      <c r="E118" s="66"/>
      <c r="F118" s="66"/>
      <c r="G118" s="67"/>
      <c r="H118" s="14">
        <v>2300</v>
      </c>
      <c r="I118" s="10" t="s">
        <v>191</v>
      </c>
      <c r="J118" s="96"/>
      <c r="K118" s="85">
        <f t="shared" si="4"/>
        <v>0</v>
      </c>
      <c r="M118" s="12"/>
    </row>
    <row r="119" spans="1:13" ht="12" customHeight="1" x14ac:dyDescent="0.2">
      <c r="A119" s="9">
        <v>7</v>
      </c>
      <c r="B119" s="10" t="s">
        <v>11</v>
      </c>
      <c r="C119" s="65" t="s">
        <v>195</v>
      </c>
      <c r="D119" s="66"/>
      <c r="E119" s="66"/>
      <c r="F119" s="66"/>
      <c r="G119" s="67"/>
      <c r="H119" s="14">
        <v>19600</v>
      </c>
      <c r="I119" s="10" t="s">
        <v>191</v>
      </c>
      <c r="J119" s="96"/>
      <c r="K119" s="85">
        <f t="shared" si="4"/>
        <v>0</v>
      </c>
      <c r="M119" s="12"/>
    </row>
    <row r="120" spans="1:13" ht="12" customHeight="1" x14ac:dyDescent="0.2">
      <c r="A120" s="9">
        <v>8</v>
      </c>
      <c r="B120" s="10" t="s">
        <v>18</v>
      </c>
      <c r="C120" s="65" t="s">
        <v>111</v>
      </c>
      <c r="D120" s="66"/>
      <c r="E120" s="66"/>
      <c r="F120" s="66"/>
      <c r="G120" s="67"/>
      <c r="H120" s="14">
        <v>19600</v>
      </c>
      <c r="I120" s="10" t="s">
        <v>191</v>
      </c>
      <c r="J120" s="96"/>
      <c r="K120" s="85">
        <f t="shared" si="4"/>
        <v>0</v>
      </c>
      <c r="M120" s="12"/>
    </row>
    <row r="121" spans="1:13" ht="12" customHeight="1" x14ac:dyDescent="0.2">
      <c r="A121" s="9">
        <v>9</v>
      </c>
      <c r="B121" s="10" t="s">
        <v>32</v>
      </c>
      <c r="C121" s="65" t="s">
        <v>108</v>
      </c>
      <c r="D121" s="66"/>
      <c r="E121" s="66"/>
      <c r="F121" s="66"/>
      <c r="G121" s="67"/>
      <c r="H121" s="15">
        <v>1925</v>
      </c>
      <c r="I121" s="10" t="s">
        <v>191</v>
      </c>
      <c r="J121" s="96"/>
      <c r="K121" s="85">
        <f t="shared" si="4"/>
        <v>0</v>
      </c>
      <c r="M121" s="12"/>
    </row>
    <row r="122" spans="1:13" ht="12" customHeight="1" x14ac:dyDescent="0.2">
      <c r="A122" s="9">
        <v>10</v>
      </c>
      <c r="B122" s="10" t="s">
        <v>33</v>
      </c>
      <c r="C122" s="65" t="s">
        <v>112</v>
      </c>
      <c r="D122" s="66"/>
      <c r="E122" s="66"/>
      <c r="F122" s="66"/>
      <c r="G122" s="67"/>
      <c r="H122" s="14">
        <v>6246</v>
      </c>
      <c r="I122" s="10" t="s">
        <v>34</v>
      </c>
      <c r="J122" s="96"/>
      <c r="K122" s="85">
        <f t="shared" si="4"/>
        <v>0</v>
      </c>
      <c r="M122" s="12"/>
    </row>
    <row r="123" spans="1:13" ht="12" customHeight="1" x14ac:dyDescent="0.2">
      <c r="A123" s="9">
        <v>11</v>
      </c>
      <c r="B123" s="10" t="s">
        <v>33</v>
      </c>
      <c r="C123" s="65" t="s">
        <v>113</v>
      </c>
      <c r="D123" s="66"/>
      <c r="E123" s="66"/>
      <c r="F123" s="66"/>
      <c r="G123" s="67"/>
      <c r="H123" s="14">
        <v>13162</v>
      </c>
      <c r="I123" s="10" t="s">
        <v>34</v>
      </c>
      <c r="J123" s="96"/>
      <c r="K123" s="85">
        <f t="shared" si="4"/>
        <v>0</v>
      </c>
      <c r="M123" s="12"/>
    </row>
    <row r="124" spans="1:13" ht="12" customHeight="1" x14ac:dyDescent="0.2">
      <c r="A124" s="9">
        <v>12</v>
      </c>
      <c r="B124" s="23" t="s">
        <v>145</v>
      </c>
      <c r="C124" s="65" t="s">
        <v>5</v>
      </c>
      <c r="D124" s="66"/>
      <c r="E124" s="66"/>
      <c r="F124" s="66"/>
      <c r="G124" s="67"/>
      <c r="H124" s="14">
        <v>4605</v>
      </c>
      <c r="I124" s="10" t="s">
        <v>34</v>
      </c>
      <c r="J124" s="96"/>
      <c r="K124" s="85">
        <f t="shared" si="4"/>
        <v>0</v>
      </c>
      <c r="M124" s="12"/>
    </row>
    <row r="125" spans="1:13" ht="12" customHeight="1" x14ac:dyDescent="0.2">
      <c r="A125" s="9">
        <v>13</v>
      </c>
      <c r="B125" s="10" t="s">
        <v>25</v>
      </c>
      <c r="C125" s="65" t="s">
        <v>126</v>
      </c>
      <c r="D125" s="66"/>
      <c r="E125" s="66"/>
      <c r="F125" s="66"/>
      <c r="G125" s="67"/>
      <c r="H125" s="14">
        <v>394</v>
      </c>
      <c r="I125" s="10" t="s">
        <v>34</v>
      </c>
      <c r="J125" s="96"/>
      <c r="K125" s="85">
        <f t="shared" si="4"/>
        <v>0</v>
      </c>
      <c r="M125" s="12"/>
    </row>
    <row r="126" spans="1:13" ht="12" customHeight="1" x14ac:dyDescent="0.2">
      <c r="A126" s="9">
        <v>14</v>
      </c>
      <c r="B126" s="10" t="s">
        <v>25</v>
      </c>
      <c r="C126" s="65" t="s">
        <v>127</v>
      </c>
      <c r="D126" s="66"/>
      <c r="E126" s="66"/>
      <c r="F126" s="66"/>
      <c r="G126" s="67"/>
      <c r="H126" s="14">
        <v>341</v>
      </c>
      <c r="I126" s="10" t="s">
        <v>34</v>
      </c>
      <c r="J126" s="96"/>
      <c r="K126" s="85">
        <f t="shared" si="4"/>
        <v>0</v>
      </c>
      <c r="M126" s="12"/>
    </row>
    <row r="127" spans="1:13" ht="12" customHeight="1" x14ac:dyDescent="0.2">
      <c r="A127" s="9">
        <v>15</v>
      </c>
      <c r="B127" s="10" t="s">
        <v>25</v>
      </c>
      <c r="C127" s="65" t="s">
        <v>128</v>
      </c>
      <c r="D127" s="66"/>
      <c r="E127" s="66"/>
      <c r="F127" s="66"/>
      <c r="G127" s="67"/>
      <c r="H127" s="14">
        <v>18</v>
      </c>
      <c r="I127" s="10" t="s">
        <v>34</v>
      </c>
      <c r="J127" s="96"/>
      <c r="K127" s="85">
        <f t="shared" si="4"/>
        <v>0</v>
      </c>
      <c r="M127" s="12"/>
    </row>
    <row r="128" spans="1:13" ht="12" customHeight="1" x14ac:dyDescent="0.2">
      <c r="A128" s="9">
        <v>16</v>
      </c>
      <c r="B128" s="10" t="s">
        <v>25</v>
      </c>
      <c r="C128" s="65" t="s">
        <v>129</v>
      </c>
      <c r="D128" s="66"/>
      <c r="E128" s="66"/>
      <c r="F128" s="66"/>
      <c r="G128" s="67"/>
      <c r="H128" s="14">
        <v>98</v>
      </c>
      <c r="I128" s="10" t="s">
        <v>34</v>
      </c>
      <c r="J128" s="96"/>
      <c r="K128" s="85">
        <f t="shared" si="4"/>
        <v>0</v>
      </c>
      <c r="M128" s="12"/>
    </row>
    <row r="129" spans="1:15" ht="12" customHeight="1" x14ac:dyDescent="0.2">
      <c r="A129" s="9">
        <v>17</v>
      </c>
      <c r="B129" s="10" t="s">
        <v>25</v>
      </c>
      <c r="C129" s="65" t="s">
        <v>114</v>
      </c>
      <c r="D129" s="66"/>
      <c r="E129" s="66"/>
      <c r="F129" s="66"/>
      <c r="G129" s="67"/>
      <c r="H129" s="15">
        <v>218</v>
      </c>
      <c r="I129" s="10" t="s">
        <v>34</v>
      </c>
      <c r="J129" s="96"/>
      <c r="K129" s="85">
        <f t="shared" si="4"/>
        <v>0</v>
      </c>
      <c r="M129" s="12"/>
    </row>
    <row r="130" spans="1:15" ht="12" customHeight="1" x14ac:dyDescent="0.2">
      <c r="A130" s="9">
        <v>18</v>
      </c>
      <c r="B130" s="10" t="s">
        <v>25</v>
      </c>
      <c r="C130" s="65" t="s">
        <v>132</v>
      </c>
      <c r="D130" s="66"/>
      <c r="E130" s="66"/>
      <c r="F130" s="66"/>
      <c r="G130" s="67"/>
      <c r="H130" s="15">
        <v>146</v>
      </c>
      <c r="I130" s="10" t="s">
        <v>34</v>
      </c>
      <c r="J130" s="96"/>
      <c r="K130" s="85">
        <f t="shared" si="4"/>
        <v>0</v>
      </c>
      <c r="M130" s="12"/>
    </row>
    <row r="131" spans="1:15" ht="12" customHeight="1" x14ac:dyDescent="0.2">
      <c r="A131" s="9">
        <v>19</v>
      </c>
      <c r="B131" s="10" t="s">
        <v>25</v>
      </c>
      <c r="C131" s="65" t="s">
        <v>115</v>
      </c>
      <c r="D131" s="66"/>
      <c r="E131" s="66"/>
      <c r="F131" s="66"/>
      <c r="G131" s="67"/>
      <c r="H131" s="15">
        <v>69</v>
      </c>
      <c r="I131" s="10" t="s">
        <v>34</v>
      </c>
      <c r="J131" s="96"/>
      <c r="K131" s="85">
        <f t="shared" si="4"/>
        <v>0</v>
      </c>
      <c r="M131" s="12"/>
    </row>
    <row r="132" spans="1:15" ht="12" customHeight="1" x14ac:dyDescent="0.2">
      <c r="A132" s="9">
        <v>20</v>
      </c>
      <c r="B132" s="10" t="s">
        <v>25</v>
      </c>
      <c r="C132" s="65" t="s">
        <v>133</v>
      </c>
      <c r="D132" s="66"/>
      <c r="E132" s="66"/>
      <c r="F132" s="66"/>
      <c r="G132" s="67"/>
      <c r="H132" s="15">
        <v>133</v>
      </c>
      <c r="I132" s="10" t="s">
        <v>34</v>
      </c>
      <c r="J132" s="96"/>
      <c r="K132" s="85">
        <f t="shared" si="4"/>
        <v>0</v>
      </c>
      <c r="M132" s="12"/>
    </row>
    <row r="133" spans="1:15" ht="12" customHeight="1" x14ac:dyDescent="0.2">
      <c r="A133" s="9">
        <v>21</v>
      </c>
      <c r="B133" s="10" t="s">
        <v>25</v>
      </c>
      <c r="C133" s="65" t="s">
        <v>116</v>
      </c>
      <c r="D133" s="66"/>
      <c r="E133" s="66"/>
      <c r="F133" s="66"/>
      <c r="G133" s="67"/>
      <c r="H133" s="15">
        <v>68</v>
      </c>
      <c r="I133" s="10" t="s">
        <v>34</v>
      </c>
      <c r="J133" s="96"/>
      <c r="K133" s="85">
        <f t="shared" si="4"/>
        <v>0</v>
      </c>
      <c r="M133" s="24"/>
      <c r="N133" s="24"/>
      <c r="O133" s="24"/>
    </row>
    <row r="134" spans="1:15" ht="12" customHeight="1" x14ac:dyDescent="0.2">
      <c r="A134" s="9">
        <v>22</v>
      </c>
      <c r="B134" s="10" t="s">
        <v>25</v>
      </c>
      <c r="C134" s="65" t="s">
        <v>117</v>
      </c>
      <c r="D134" s="66"/>
      <c r="E134" s="66"/>
      <c r="F134" s="66"/>
      <c r="G134" s="67"/>
      <c r="H134" s="15">
        <v>48</v>
      </c>
      <c r="I134" s="10" t="s">
        <v>34</v>
      </c>
      <c r="J134" s="96"/>
      <c r="K134" s="85">
        <f t="shared" si="4"/>
        <v>0</v>
      </c>
      <c r="M134" s="24"/>
      <c r="N134" s="24"/>
      <c r="O134" s="24"/>
    </row>
    <row r="135" spans="1:15" ht="12" customHeight="1" x14ac:dyDescent="0.2">
      <c r="A135" s="9">
        <v>23</v>
      </c>
      <c r="B135" s="10" t="s">
        <v>25</v>
      </c>
      <c r="C135" s="65" t="s">
        <v>134</v>
      </c>
      <c r="D135" s="66"/>
      <c r="E135" s="66"/>
      <c r="F135" s="66"/>
      <c r="G135" s="67"/>
      <c r="H135" s="15">
        <v>40</v>
      </c>
      <c r="I135" s="10" t="s">
        <v>34</v>
      </c>
      <c r="J135" s="96"/>
      <c r="K135" s="85">
        <f t="shared" si="4"/>
        <v>0</v>
      </c>
      <c r="M135" s="24"/>
      <c r="N135" s="24"/>
      <c r="O135" s="24"/>
    </row>
    <row r="136" spans="1:15" ht="12" customHeight="1" x14ac:dyDescent="0.2">
      <c r="A136" s="9">
        <v>24</v>
      </c>
      <c r="B136" s="10" t="s">
        <v>26</v>
      </c>
      <c r="C136" s="65" t="s">
        <v>106</v>
      </c>
      <c r="D136" s="66"/>
      <c r="E136" s="66"/>
      <c r="F136" s="66"/>
      <c r="G136" s="67"/>
      <c r="H136" s="15">
        <v>2</v>
      </c>
      <c r="I136" s="10" t="s">
        <v>0</v>
      </c>
      <c r="J136" s="96"/>
      <c r="K136" s="85">
        <f t="shared" si="4"/>
        <v>0</v>
      </c>
      <c r="M136" s="24"/>
      <c r="N136" s="24"/>
      <c r="O136" s="24"/>
    </row>
    <row r="137" spans="1:15" ht="12" customHeight="1" x14ac:dyDescent="0.2">
      <c r="A137" s="9">
        <v>25</v>
      </c>
      <c r="B137" s="10" t="s">
        <v>26</v>
      </c>
      <c r="C137" s="65" t="s">
        <v>107</v>
      </c>
      <c r="D137" s="66"/>
      <c r="E137" s="66"/>
      <c r="F137" s="66"/>
      <c r="G137" s="67"/>
      <c r="H137" s="15">
        <v>1</v>
      </c>
      <c r="I137" s="10" t="s">
        <v>0</v>
      </c>
      <c r="J137" s="96"/>
      <c r="K137" s="85">
        <f t="shared" si="4"/>
        <v>0</v>
      </c>
      <c r="M137" s="24"/>
      <c r="N137" s="24"/>
      <c r="O137" s="24"/>
    </row>
    <row r="138" spans="1:15" ht="12" customHeight="1" x14ac:dyDescent="0.2">
      <c r="A138" s="9">
        <v>26</v>
      </c>
      <c r="B138" s="10" t="s">
        <v>26</v>
      </c>
      <c r="C138" s="65" t="s">
        <v>130</v>
      </c>
      <c r="D138" s="66"/>
      <c r="E138" s="66"/>
      <c r="F138" s="66"/>
      <c r="G138" s="67"/>
      <c r="H138" s="15">
        <v>3</v>
      </c>
      <c r="I138" s="10" t="s">
        <v>0</v>
      </c>
      <c r="J138" s="96"/>
      <c r="K138" s="85">
        <f t="shared" si="4"/>
        <v>0</v>
      </c>
      <c r="M138" s="12"/>
    </row>
    <row r="139" spans="1:15" ht="12" customHeight="1" x14ac:dyDescent="0.2">
      <c r="A139" s="9">
        <v>27</v>
      </c>
      <c r="B139" s="10" t="s">
        <v>26</v>
      </c>
      <c r="C139" s="65" t="s">
        <v>136</v>
      </c>
      <c r="D139" s="66"/>
      <c r="E139" s="66"/>
      <c r="F139" s="66"/>
      <c r="G139" s="67"/>
      <c r="H139" s="15">
        <v>2</v>
      </c>
      <c r="I139" s="10" t="s">
        <v>0</v>
      </c>
      <c r="J139" s="96"/>
      <c r="K139" s="85">
        <f t="shared" si="4"/>
        <v>0</v>
      </c>
      <c r="M139" s="12"/>
    </row>
    <row r="140" spans="1:15" ht="12" customHeight="1" x14ac:dyDescent="0.2">
      <c r="A140" s="9">
        <v>28</v>
      </c>
      <c r="B140" s="10" t="s">
        <v>26</v>
      </c>
      <c r="C140" s="65" t="s">
        <v>137</v>
      </c>
      <c r="D140" s="66"/>
      <c r="E140" s="66"/>
      <c r="F140" s="66"/>
      <c r="G140" s="67"/>
      <c r="H140" s="15">
        <v>4</v>
      </c>
      <c r="I140" s="10" t="s">
        <v>0</v>
      </c>
      <c r="J140" s="96"/>
      <c r="K140" s="85">
        <f t="shared" si="4"/>
        <v>0</v>
      </c>
      <c r="M140" s="12"/>
    </row>
    <row r="141" spans="1:15" ht="12" customHeight="1" x14ac:dyDescent="0.2">
      <c r="A141" s="9">
        <v>29</v>
      </c>
      <c r="B141" s="10" t="s">
        <v>26</v>
      </c>
      <c r="C141" s="65" t="s">
        <v>131</v>
      </c>
      <c r="D141" s="66"/>
      <c r="E141" s="66"/>
      <c r="F141" s="66"/>
      <c r="G141" s="67"/>
      <c r="H141" s="15">
        <v>2</v>
      </c>
      <c r="I141" s="10" t="s">
        <v>0</v>
      </c>
      <c r="J141" s="96"/>
      <c r="K141" s="85">
        <f t="shared" si="4"/>
        <v>0</v>
      </c>
      <c r="M141" s="12"/>
    </row>
    <row r="142" spans="1:15" ht="12" customHeight="1" x14ac:dyDescent="0.2">
      <c r="A142" s="9">
        <v>30</v>
      </c>
      <c r="B142" s="10" t="s">
        <v>26</v>
      </c>
      <c r="C142" s="65" t="s">
        <v>138</v>
      </c>
      <c r="D142" s="66"/>
      <c r="E142" s="66"/>
      <c r="F142" s="66"/>
      <c r="G142" s="67"/>
      <c r="H142" s="15">
        <v>1</v>
      </c>
      <c r="I142" s="10" t="s">
        <v>0</v>
      </c>
      <c r="J142" s="96"/>
      <c r="K142" s="85">
        <f t="shared" si="4"/>
        <v>0</v>
      </c>
      <c r="M142" s="12"/>
    </row>
    <row r="143" spans="1:15" ht="12" customHeight="1" x14ac:dyDescent="0.2">
      <c r="A143" s="9">
        <v>31</v>
      </c>
      <c r="B143" s="10" t="s">
        <v>26</v>
      </c>
      <c r="C143" s="65" t="s">
        <v>139</v>
      </c>
      <c r="D143" s="66"/>
      <c r="E143" s="66"/>
      <c r="F143" s="66"/>
      <c r="G143" s="67"/>
      <c r="H143" s="15">
        <v>12</v>
      </c>
      <c r="I143" s="10" t="s">
        <v>0</v>
      </c>
      <c r="J143" s="96"/>
      <c r="K143" s="85">
        <f t="shared" si="4"/>
        <v>0</v>
      </c>
      <c r="M143" s="12"/>
    </row>
    <row r="144" spans="1:15" ht="12" customHeight="1" x14ac:dyDescent="0.2">
      <c r="A144" s="9">
        <v>32</v>
      </c>
      <c r="B144" s="10" t="s">
        <v>26</v>
      </c>
      <c r="C144" s="65" t="s">
        <v>135</v>
      </c>
      <c r="D144" s="66"/>
      <c r="E144" s="66"/>
      <c r="F144" s="66"/>
      <c r="G144" s="67"/>
      <c r="H144" s="15">
        <v>10</v>
      </c>
      <c r="I144" s="10" t="s">
        <v>0</v>
      </c>
      <c r="J144" s="96"/>
      <c r="K144" s="85">
        <f t="shared" si="4"/>
        <v>0</v>
      </c>
      <c r="M144" s="12"/>
    </row>
    <row r="145" spans="1:13" ht="12" customHeight="1" x14ac:dyDescent="0.2">
      <c r="A145" s="9">
        <v>33</v>
      </c>
      <c r="B145" s="10" t="s">
        <v>26</v>
      </c>
      <c r="C145" s="65" t="s">
        <v>109</v>
      </c>
      <c r="D145" s="66"/>
      <c r="E145" s="66"/>
      <c r="F145" s="66"/>
      <c r="G145" s="67"/>
      <c r="H145" s="15">
        <v>12</v>
      </c>
      <c r="I145" s="10" t="s">
        <v>0</v>
      </c>
      <c r="J145" s="96"/>
      <c r="K145" s="85">
        <f t="shared" si="4"/>
        <v>0</v>
      </c>
      <c r="M145" s="12"/>
    </row>
    <row r="146" spans="1:13" ht="12" customHeight="1" x14ac:dyDescent="0.2">
      <c r="A146" s="9">
        <v>34</v>
      </c>
      <c r="B146" s="9" t="s">
        <v>6</v>
      </c>
      <c r="C146" s="65" t="s">
        <v>196</v>
      </c>
      <c r="D146" s="66"/>
      <c r="E146" s="66"/>
      <c r="F146" s="66"/>
      <c r="G146" s="67"/>
      <c r="H146" s="14">
        <v>97100</v>
      </c>
      <c r="I146" s="10" t="s">
        <v>191</v>
      </c>
      <c r="J146" s="96"/>
      <c r="K146" s="85">
        <f t="shared" si="4"/>
        <v>0</v>
      </c>
      <c r="M146" s="12"/>
    </row>
    <row r="147" spans="1:13" ht="12" customHeight="1" x14ac:dyDescent="0.2">
      <c r="A147" s="9">
        <v>35</v>
      </c>
      <c r="B147" s="9" t="s">
        <v>147</v>
      </c>
      <c r="C147" s="65" t="s">
        <v>118</v>
      </c>
      <c r="D147" s="66"/>
      <c r="E147" s="66"/>
      <c r="F147" s="66"/>
      <c r="G147" s="67"/>
      <c r="H147" s="14">
        <v>1</v>
      </c>
      <c r="I147" s="10" t="s">
        <v>119</v>
      </c>
      <c r="J147" s="96"/>
      <c r="K147" s="87">
        <f t="shared" si="4"/>
        <v>0</v>
      </c>
      <c r="M147" s="12"/>
    </row>
    <row r="148" spans="1:13" ht="25.5" customHeight="1" x14ac:dyDescent="0.25">
      <c r="A148" s="19"/>
      <c r="B148" s="20"/>
      <c r="C148" s="60" t="s">
        <v>197</v>
      </c>
      <c r="D148" s="60"/>
      <c r="E148" s="60"/>
      <c r="F148" s="60"/>
      <c r="G148" s="60"/>
      <c r="H148" s="60"/>
      <c r="I148" s="60"/>
      <c r="J148" s="63"/>
      <c r="K148" s="90">
        <f>SUM(K113:K147)</f>
        <v>0</v>
      </c>
    </row>
    <row r="149" spans="1:13" ht="12" customHeight="1" x14ac:dyDescent="0.2">
      <c r="A149" s="68" t="s">
        <v>214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9"/>
    </row>
    <row r="150" spans="1:13" x14ac:dyDescent="0.25">
      <c r="A150" s="8" t="s">
        <v>159</v>
      </c>
      <c r="B150" s="21"/>
      <c r="C150" s="71" t="s">
        <v>161</v>
      </c>
      <c r="D150" s="71"/>
      <c r="E150" s="71"/>
      <c r="F150" s="71"/>
      <c r="G150" s="71"/>
      <c r="H150" s="25" t="s">
        <v>162</v>
      </c>
      <c r="I150" s="8" t="s">
        <v>163</v>
      </c>
      <c r="J150" s="8" t="s">
        <v>164</v>
      </c>
      <c r="K150" s="8" t="s">
        <v>165</v>
      </c>
    </row>
    <row r="151" spans="1:13" ht="12" customHeight="1" x14ac:dyDescent="0.25">
      <c r="A151" s="9">
        <v>1</v>
      </c>
      <c r="B151" s="26"/>
      <c r="C151" s="65" t="s">
        <v>3</v>
      </c>
      <c r="D151" s="66"/>
      <c r="E151" s="66"/>
      <c r="F151" s="66"/>
      <c r="G151" s="67"/>
      <c r="H151" s="14">
        <v>1</v>
      </c>
      <c r="I151" s="10" t="s">
        <v>119</v>
      </c>
      <c r="J151" s="47">
        <v>100000</v>
      </c>
      <c r="K151" s="85">
        <f>H151*J151</f>
        <v>100000</v>
      </c>
    </row>
    <row r="152" spans="1:13" ht="12" customHeight="1" x14ac:dyDescent="0.25">
      <c r="A152" s="19"/>
      <c r="B152" s="20"/>
      <c r="C152" s="61" t="s">
        <v>198</v>
      </c>
      <c r="D152" s="61"/>
      <c r="E152" s="61"/>
      <c r="F152" s="61"/>
      <c r="G152" s="61"/>
      <c r="H152" s="61"/>
      <c r="I152" s="61"/>
      <c r="J152" s="62"/>
      <c r="K152" s="86">
        <f>SUM(K151:K151)</f>
        <v>100000</v>
      </c>
    </row>
    <row r="153" spans="1:13" ht="12" customHeight="1" x14ac:dyDescent="0.2">
      <c r="A153" s="75" t="s">
        <v>212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</row>
    <row r="154" spans="1:13" ht="12" customHeight="1" x14ac:dyDescent="0.25">
      <c r="A154" s="8" t="s">
        <v>159</v>
      </c>
      <c r="B154" s="21"/>
      <c r="C154" s="71" t="s">
        <v>161</v>
      </c>
      <c r="D154" s="71"/>
      <c r="E154" s="71"/>
      <c r="F154" s="71"/>
      <c r="G154" s="71"/>
      <c r="H154" s="25" t="s">
        <v>162</v>
      </c>
      <c r="I154" s="8" t="s">
        <v>163</v>
      </c>
      <c r="J154" s="8" t="s">
        <v>164</v>
      </c>
      <c r="K154" s="8" t="s">
        <v>165</v>
      </c>
      <c r="M154" s="12"/>
    </row>
    <row r="155" spans="1:13" ht="12" customHeight="1" x14ac:dyDescent="0.2">
      <c r="A155" s="9">
        <v>1</v>
      </c>
      <c r="B155" s="10" t="s">
        <v>146</v>
      </c>
      <c r="C155" s="65" t="s">
        <v>152</v>
      </c>
      <c r="D155" s="66"/>
      <c r="E155" s="66"/>
      <c r="F155" s="66"/>
      <c r="G155" s="67"/>
      <c r="H155" s="15">
        <v>395</v>
      </c>
      <c r="I155" s="10" t="s">
        <v>0</v>
      </c>
      <c r="J155" s="96"/>
      <c r="K155" s="85">
        <f>H155*J155</f>
        <v>0</v>
      </c>
    </row>
    <row r="156" spans="1:13" ht="12" customHeight="1" x14ac:dyDescent="0.2">
      <c r="A156" s="27">
        <v>2</v>
      </c>
      <c r="B156" s="28" t="s">
        <v>151</v>
      </c>
      <c r="C156" s="76" t="s">
        <v>154</v>
      </c>
      <c r="D156" s="77"/>
      <c r="E156" s="77"/>
      <c r="F156" s="77"/>
      <c r="G156" s="78"/>
      <c r="H156" s="29">
        <v>2</v>
      </c>
      <c r="I156" s="28" t="s">
        <v>0</v>
      </c>
      <c r="J156" s="96"/>
      <c r="K156" s="87">
        <f>H156*J156</f>
        <v>0</v>
      </c>
    </row>
    <row r="157" spans="1:13" ht="12" customHeight="1" x14ac:dyDescent="0.25">
      <c r="A157" s="19"/>
      <c r="B157" s="20"/>
      <c r="C157" s="60" t="s">
        <v>156</v>
      </c>
      <c r="D157" s="60"/>
      <c r="E157" s="60"/>
      <c r="F157" s="60"/>
      <c r="G157" s="60"/>
      <c r="H157" s="60"/>
      <c r="I157" s="60"/>
      <c r="J157" s="60"/>
      <c r="K157" s="86">
        <f>SUM(K155:K156)</f>
        <v>0</v>
      </c>
    </row>
    <row r="158" spans="1:13" ht="12" customHeight="1" x14ac:dyDescent="0.2">
      <c r="A158" s="68" t="s">
        <v>203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9"/>
    </row>
    <row r="159" spans="1:13" ht="12" customHeight="1" x14ac:dyDescent="0.25">
      <c r="A159" s="30" t="s">
        <v>159</v>
      </c>
      <c r="B159" s="31"/>
      <c r="C159" s="53" t="s">
        <v>161</v>
      </c>
      <c r="D159" s="53"/>
      <c r="E159" s="53"/>
      <c r="F159" s="53"/>
      <c r="G159" s="53"/>
      <c r="H159" s="32" t="s">
        <v>162</v>
      </c>
      <c r="I159" s="33" t="s">
        <v>163</v>
      </c>
      <c r="J159" s="33" t="s">
        <v>164</v>
      </c>
      <c r="K159" s="34" t="s">
        <v>165</v>
      </c>
    </row>
    <row r="160" spans="1:13" ht="12" customHeight="1" x14ac:dyDescent="0.25">
      <c r="A160" s="35">
        <v>1</v>
      </c>
      <c r="B160" s="36" t="s">
        <v>204</v>
      </c>
      <c r="C160" s="52" t="s">
        <v>206</v>
      </c>
      <c r="D160" s="52"/>
      <c r="E160" s="52"/>
      <c r="F160" s="52"/>
      <c r="G160" s="52"/>
      <c r="H160" s="37">
        <v>1</v>
      </c>
      <c r="I160" s="37" t="s">
        <v>119</v>
      </c>
      <c r="J160" s="46">
        <v>62800</v>
      </c>
      <c r="K160" s="88">
        <f>H160*J160</f>
        <v>62800</v>
      </c>
    </row>
    <row r="161" spans="1:11" ht="12" customHeight="1" x14ac:dyDescent="0.25">
      <c r="A161" s="35">
        <v>2</v>
      </c>
      <c r="B161" s="36" t="s">
        <v>205</v>
      </c>
      <c r="C161" s="52" t="s">
        <v>207</v>
      </c>
      <c r="D161" s="52"/>
      <c r="E161" s="52"/>
      <c r="F161" s="52"/>
      <c r="G161" s="52"/>
      <c r="H161" s="37">
        <v>1</v>
      </c>
      <c r="I161" s="37" t="s">
        <v>119</v>
      </c>
      <c r="J161" s="46">
        <v>42000</v>
      </c>
      <c r="K161" s="88">
        <f>H161*J161</f>
        <v>42000</v>
      </c>
    </row>
    <row r="162" spans="1:11" ht="12" customHeight="1" x14ac:dyDescent="0.25">
      <c r="A162" s="93"/>
      <c r="B162" s="94"/>
      <c r="C162" s="95" t="s">
        <v>208</v>
      </c>
      <c r="D162" s="95"/>
      <c r="E162" s="95"/>
      <c r="F162" s="95"/>
      <c r="G162" s="95"/>
      <c r="H162" s="95"/>
      <c r="I162" s="95"/>
      <c r="J162" s="95"/>
      <c r="K162" s="86">
        <f>SUM(K160:K161)</f>
        <v>104800</v>
      </c>
    </row>
    <row r="163" spans="1:11" ht="12" customHeight="1" x14ac:dyDescent="0.25">
      <c r="A163" s="38"/>
      <c r="B163" s="31"/>
      <c r="C163" s="39"/>
      <c r="D163" s="39"/>
      <c r="E163" s="39"/>
      <c r="F163" s="39"/>
      <c r="G163" s="39"/>
      <c r="H163" s="38"/>
      <c r="I163" s="31"/>
      <c r="J163" s="38"/>
      <c r="K163" s="34"/>
    </row>
    <row r="164" spans="1:11" ht="12" customHeight="1" x14ac:dyDescent="0.25">
      <c r="A164" s="38"/>
      <c r="E164" s="48" t="s">
        <v>202</v>
      </c>
      <c r="F164" s="48"/>
      <c r="G164" s="48"/>
      <c r="H164" s="48"/>
      <c r="I164" s="48"/>
      <c r="J164" s="48"/>
      <c r="K164" s="89">
        <f>K77+K110+K148+K152+K157+K162</f>
        <v>204800</v>
      </c>
    </row>
    <row r="165" spans="1:11" ht="12" customHeight="1" x14ac:dyDescent="0.25">
      <c r="A165" s="38"/>
      <c r="E165" s="40"/>
      <c r="F165" s="40"/>
      <c r="G165" s="40"/>
      <c r="H165" s="40"/>
      <c r="I165" s="45"/>
      <c r="J165" s="40"/>
      <c r="K165" s="41"/>
    </row>
    <row r="166" spans="1:11" x14ac:dyDescent="0.2">
      <c r="B166" s="42"/>
      <c r="C166" s="42"/>
      <c r="D166" s="42"/>
      <c r="E166" s="49" t="s">
        <v>157</v>
      </c>
      <c r="F166" s="49"/>
      <c r="G166" s="49"/>
      <c r="H166" s="49"/>
      <c r="I166" s="49"/>
      <c r="J166" s="49"/>
      <c r="K166" s="92">
        <v>96000</v>
      </c>
    </row>
    <row r="167" spans="1:11" x14ac:dyDescent="0.2">
      <c r="E167" s="50" t="s">
        <v>158</v>
      </c>
      <c r="F167" s="50"/>
      <c r="G167" s="50"/>
      <c r="H167" s="50"/>
      <c r="I167" s="50"/>
      <c r="J167" s="97"/>
      <c r="K167" s="92">
        <f>J167*(K164+K166)</f>
        <v>0</v>
      </c>
    </row>
    <row r="168" spans="1:11" x14ac:dyDescent="0.2">
      <c r="E168" s="49" t="s">
        <v>199</v>
      </c>
      <c r="F168" s="49"/>
      <c r="G168" s="49"/>
      <c r="H168" s="49"/>
      <c r="I168" s="49"/>
      <c r="J168" s="49"/>
      <c r="K168" s="92">
        <v>600000</v>
      </c>
    </row>
    <row r="169" spans="1:11" x14ac:dyDescent="0.2">
      <c r="A169" s="42"/>
    </row>
    <row r="170" spans="1:11" ht="21.75" customHeight="1" x14ac:dyDescent="0.2">
      <c r="E170" s="51" t="s">
        <v>200</v>
      </c>
      <c r="F170" s="51"/>
      <c r="G170" s="51"/>
      <c r="H170" s="51"/>
      <c r="I170" s="51"/>
      <c r="J170" s="51"/>
      <c r="K170" s="43">
        <f>SUM(K164+K166+K167+K168)</f>
        <v>900800</v>
      </c>
    </row>
  </sheetData>
  <sheetProtection algorithmName="SHA-512" hashValue="l8EotdLQfcIi4MYg/hl2XqVp+9sqwaYRhcK8La31Rkadew8pYBRgiHqL/SIpmc5SpoGYKtF/h6MRcQQOtuc5+w==" saltValue="KyPu11V/T7osRSRHVYhyCA==" spinCount="100000" sheet="1" objects="1" scenarios="1"/>
  <protectedRanges>
    <protectedRange sqref="J3 J167 J7:J76 J80:J109 J113:J147 J155:J156" name="Range1"/>
  </protectedRanges>
  <mergeCells count="166">
    <mergeCell ref="C6:G6"/>
    <mergeCell ref="C7:G7"/>
    <mergeCell ref="C10:G10"/>
    <mergeCell ref="C9:G9"/>
    <mergeCell ref="C11:G11"/>
    <mergeCell ref="C8:G8"/>
    <mergeCell ref="C12:G12"/>
    <mergeCell ref="C33:G33"/>
    <mergeCell ref="C25:G25"/>
    <mergeCell ref="C23:G23"/>
    <mergeCell ref="C13:G13"/>
    <mergeCell ref="C29:G29"/>
    <mergeCell ref="C30:G30"/>
    <mergeCell ref="C16:G16"/>
    <mergeCell ref="C20:G20"/>
    <mergeCell ref="C21:G21"/>
    <mergeCell ref="C22:G22"/>
    <mergeCell ref="C26:G26"/>
    <mergeCell ref="C27:G27"/>
    <mergeCell ref="C28:G28"/>
    <mergeCell ref="A153:K153"/>
    <mergeCell ref="C154:G154"/>
    <mergeCell ref="C155:G155"/>
    <mergeCell ref="C156:G156"/>
    <mergeCell ref="C150:G150"/>
    <mergeCell ref="C140:G140"/>
    <mergeCell ref="C113:G113"/>
    <mergeCell ref="C114:G114"/>
    <mergeCell ref="C115:G115"/>
    <mergeCell ref="C116:G116"/>
    <mergeCell ref="C123:G123"/>
    <mergeCell ref="C117:G117"/>
    <mergeCell ref="C118:G118"/>
    <mergeCell ref="C119:G119"/>
    <mergeCell ref="C121:G121"/>
    <mergeCell ref="C122:G122"/>
    <mergeCell ref="A149:K149"/>
    <mergeCell ref="C141:G141"/>
    <mergeCell ref="C143:G143"/>
    <mergeCell ref="C142:G142"/>
    <mergeCell ref="C146:G146"/>
    <mergeCell ref="C147:G147"/>
    <mergeCell ref="C137:G137"/>
    <mergeCell ref="C61:G61"/>
    <mergeCell ref="C62:G62"/>
    <mergeCell ref="C45:G45"/>
    <mergeCell ref="C46:G46"/>
    <mergeCell ref="C47:G47"/>
    <mergeCell ref="C48:G48"/>
    <mergeCell ref="C51:G51"/>
    <mergeCell ref="C50:G50"/>
    <mergeCell ref="C151:G151"/>
    <mergeCell ref="C90:G90"/>
    <mergeCell ref="C91:G91"/>
    <mergeCell ref="C88:G88"/>
    <mergeCell ref="C82:G82"/>
    <mergeCell ref="C86:G86"/>
    <mergeCell ref="C71:G71"/>
    <mergeCell ref="C72:G72"/>
    <mergeCell ref="C73:G73"/>
    <mergeCell ref="C74:G74"/>
    <mergeCell ref="C40:G40"/>
    <mergeCell ref="C49:G49"/>
    <mergeCell ref="C98:G98"/>
    <mergeCell ref="C99:G99"/>
    <mergeCell ref="C105:G105"/>
    <mergeCell ref="C103:G103"/>
    <mergeCell ref="C100:G100"/>
    <mergeCell ref="C101:G101"/>
    <mergeCell ref="A78:K78"/>
    <mergeCell ref="C79:G79"/>
    <mergeCell ref="C43:G43"/>
    <mergeCell ref="C44:G44"/>
    <mergeCell ref="C68:G68"/>
    <mergeCell ref="C57:G57"/>
    <mergeCell ref="C52:G52"/>
    <mergeCell ref="C56:G56"/>
    <mergeCell ref="C41:G41"/>
    <mergeCell ref="C42:G42"/>
    <mergeCell ref="C63:G63"/>
    <mergeCell ref="C65:G65"/>
    <mergeCell ref="C58:G58"/>
    <mergeCell ref="C64:G64"/>
    <mergeCell ref="C59:G59"/>
    <mergeCell ref="C60:G60"/>
    <mergeCell ref="C34:G34"/>
    <mergeCell ref="C55:G55"/>
    <mergeCell ref="C69:G69"/>
    <mergeCell ref="C70:G70"/>
    <mergeCell ref="C35:G35"/>
    <mergeCell ref="C37:G37"/>
    <mergeCell ref="C15:G15"/>
    <mergeCell ref="C97:G97"/>
    <mergeCell ref="C19:G19"/>
    <mergeCell ref="C24:G24"/>
    <mergeCell ref="C17:G17"/>
    <mergeCell ref="C18:G18"/>
    <mergeCell ref="C80:G80"/>
    <mergeCell ref="C96:G96"/>
    <mergeCell ref="C92:G92"/>
    <mergeCell ref="C93:G93"/>
    <mergeCell ref="C94:G94"/>
    <mergeCell ref="C89:G89"/>
    <mergeCell ref="C31:G31"/>
    <mergeCell ref="C75:G75"/>
    <mergeCell ref="C32:G32"/>
    <mergeCell ref="C36:G36"/>
    <mergeCell ref="C38:G38"/>
    <mergeCell ref="C39:G39"/>
    <mergeCell ref="A158:K158"/>
    <mergeCell ref="C14:G14"/>
    <mergeCell ref="C76:G76"/>
    <mergeCell ref="C120:G120"/>
    <mergeCell ref="C124:G124"/>
    <mergeCell ref="C125:G125"/>
    <mergeCell ref="C95:G95"/>
    <mergeCell ref="C53:G53"/>
    <mergeCell ref="C54:G54"/>
    <mergeCell ref="C66:G66"/>
    <mergeCell ref="C67:G67"/>
    <mergeCell ref="C81:G81"/>
    <mergeCell ref="C83:G83"/>
    <mergeCell ref="C84:G84"/>
    <mergeCell ref="C85:G85"/>
    <mergeCell ref="C87:G87"/>
    <mergeCell ref="C126:G126"/>
    <mergeCell ref="C102:G102"/>
    <mergeCell ref="C109:G109"/>
    <mergeCell ref="A111:K111"/>
    <mergeCell ref="C112:G112"/>
    <mergeCell ref="C108:G108"/>
    <mergeCell ref="C136:G136"/>
    <mergeCell ref="C138:G138"/>
    <mergeCell ref="A1:K1"/>
    <mergeCell ref="A2:K2"/>
    <mergeCell ref="C157:J157"/>
    <mergeCell ref="C152:J152"/>
    <mergeCell ref="C148:J148"/>
    <mergeCell ref="C110:J110"/>
    <mergeCell ref="C77:J77"/>
    <mergeCell ref="J3:K3"/>
    <mergeCell ref="G3:I3"/>
    <mergeCell ref="C104:G104"/>
    <mergeCell ref="C106:G106"/>
    <mergeCell ref="C107:G107"/>
    <mergeCell ref="C144:G144"/>
    <mergeCell ref="C145:G145"/>
    <mergeCell ref="C128:G128"/>
    <mergeCell ref="C133:G133"/>
    <mergeCell ref="C129:G129"/>
    <mergeCell ref="C131:G131"/>
    <mergeCell ref="C127:G127"/>
    <mergeCell ref="C130:G130"/>
    <mergeCell ref="C132:G132"/>
    <mergeCell ref="C135:G135"/>
    <mergeCell ref="C139:G139"/>
    <mergeCell ref="C134:G134"/>
    <mergeCell ref="E164:J164"/>
    <mergeCell ref="E166:J166"/>
    <mergeCell ref="E167:I167"/>
    <mergeCell ref="E168:J168"/>
    <mergeCell ref="E170:J170"/>
    <mergeCell ref="C160:G160"/>
    <mergeCell ref="C161:G161"/>
    <mergeCell ref="C159:G159"/>
    <mergeCell ref="C162:J162"/>
  </mergeCells>
  <phoneticPr fontId="1" type="noConversion"/>
  <pageMargins left="0.7" right="0" top="0.75" bottom="0.75" header="0.3" footer="0.3"/>
  <pageSetup paperSize="3" fitToHeight="2" orientation="portrait" r:id="rId1"/>
  <rowBreaks count="1" manualBreakCount="1">
    <brk id="77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1140</Spec_x0020__x0023_>
    <EmailSubject xmlns="http://schemas.microsoft.com/sharepoint/v3" xsi:nil="true"/>
    <Spec_x0020__x0023_ xmlns="b3fec781-62d2-4f50-9b0f-56b6ddda0866">098-20</Spec_x0020__x0023_>
    <Doc_x0020_Type xmlns="c0086056-5044-4a33-b29f-c75672ab2bba">Appendix B Bid Workbook</Doc_x0020_Type>
    <S_Year xmlns="c0086056-5044-4a33-b29f-c75672ab2bba">2020</S_Year>
    <EmailCc xmlns="http://schemas.microsoft.com/sharepoint/v3" xsi:nil="true"/>
    <_dlc_DocId xmlns="53dbc0f4-2d3d-44b3-9905-25b4807b1361">EV5DVUR6RRZR-1275146407-39003</_dlc_DocId>
    <_dlc_DocIdUrl xmlns="53dbc0f4-2d3d-44b3-9905-25b4807b1361">
      <Url>http://finance/supply/pba/_layouts/15/DocIdRedir.aspx?ID=EV5DVUR6RRZR-1275146407-39003</Url>
      <Description>EV5DVUR6RRZR-1275146407-39003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F5AE36B-BD7F-48E7-AAA1-B6B241BB6D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99014B-D0A4-4636-8061-6EB3B31E6F55}">
  <ds:schemaRefs>
    <ds:schemaRef ds:uri="http://schemas.microsoft.com/office/2006/documentManagement/types"/>
    <ds:schemaRef ds:uri="b3fec781-62d2-4f50-9b0f-56b6ddda0866"/>
    <ds:schemaRef ds:uri="a6a118c7-e855-4f4e-b8ad-80e33b796d8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sharepoint/v4"/>
    <ds:schemaRef ds:uri="http://purl.org/dc/terms/"/>
    <ds:schemaRef ds:uri="af23f7e8-60b8-4754-8d26-933e50c84a94"/>
    <ds:schemaRef ds:uri="c0086056-5044-4a33-b29f-c75672ab2bba"/>
    <ds:schemaRef ds:uri="53dbc0f4-2d3d-44b3-9905-25b4807b13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F90FCD-82C5-45F9-ABE0-1697A4F89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DB1CA08-0222-4412-93D3-6C7ADD1E7F7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currd</dc:creator>
  <cp:lastModifiedBy>Perez, Joe</cp:lastModifiedBy>
  <cp:lastPrinted>2020-10-09T16:40:32Z</cp:lastPrinted>
  <dcterms:created xsi:type="dcterms:W3CDTF">2019-03-06T14:30:56Z</dcterms:created>
  <dcterms:modified xsi:type="dcterms:W3CDTF">2020-10-09T17:29:17Z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424a749a-be30-47b3-8b81-b0110ee8d96f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