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24465" yWindow="-105" windowWidth="24795" windowHeight="14040"/>
  </bookViews>
  <sheets>
    <sheet name="Sheet1" sheetId="1" r:id="rId1"/>
  </sheets>
  <definedNames>
    <definedName name="_xlnm.Print_Area" localSheetId="0">Sheet1!$A$1:$F$60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28" i="1"/>
  <c r="A60" i="1" l="1"/>
  <c r="A59" i="1"/>
  <c r="F59" i="1"/>
  <c r="F60" i="1"/>
  <c r="F22" i="1"/>
  <c r="F23" i="1"/>
  <c r="A54" i="1" l="1"/>
  <c r="A52" i="1"/>
  <c r="F10" i="1"/>
  <c r="F52" i="1"/>
  <c r="F54" i="1" l="1"/>
  <c r="F41" i="1" l="1"/>
  <c r="F40" i="1"/>
  <c r="F39" i="1"/>
  <c r="F38" i="1"/>
  <c r="F37" i="1"/>
  <c r="F36" i="1"/>
  <c r="F35" i="1"/>
  <c r="F34" i="1"/>
  <c r="F27" i="1"/>
  <c r="F26" i="1"/>
  <c r="F25" i="1"/>
  <c r="F24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30" i="1" l="1"/>
  <c r="F42" i="1"/>
  <c r="F44" i="1" l="1"/>
  <c r="F48" i="1" s="1"/>
</calcChain>
</file>

<file path=xl/sharedStrings.xml><?xml version="1.0" encoding="utf-8"?>
<sst xmlns="http://schemas.openxmlformats.org/spreadsheetml/2006/main" count="112" uniqueCount="63">
  <si>
    <t>Item No.</t>
  </si>
  <si>
    <t>Quantity</t>
  </si>
  <si>
    <t>Description</t>
  </si>
  <si>
    <t>LS</t>
  </si>
  <si>
    <t>JEA SWA</t>
  </si>
  <si>
    <t>Unit</t>
  </si>
  <si>
    <t>Unit Price</t>
  </si>
  <si>
    <t xml:space="preserve">Total Price </t>
  </si>
  <si>
    <t>Permitting</t>
  </si>
  <si>
    <t>Bonds and Insurance</t>
  </si>
  <si>
    <t>Record Drawings</t>
  </si>
  <si>
    <t>SF</t>
  </si>
  <si>
    <t xml:space="preserve"> </t>
  </si>
  <si>
    <t>LF</t>
  </si>
  <si>
    <t>Demolition of Site Components</t>
  </si>
  <si>
    <t>Demolition of Process/Electrical/HVAC/Plumbing Components</t>
  </si>
  <si>
    <t xml:space="preserve">Switchboards, Transformers, Interior and Exterior Lighting, Major Conduit and Wiring </t>
  </si>
  <si>
    <t>Install Two (2) Sluice Gates - Base Bid per Coplastix gates by Alfa-Laval</t>
  </si>
  <si>
    <t>Install Three (3) Service Pumps (inc. motors, VFDs, controls, etc.)</t>
  </si>
  <si>
    <t>Install One (1) Submersible Mixer (inc. controls, etc.)</t>
  </si>
  <si>
    <t>Install Process Piping (inc. interior and yard process piping, fittings, valves, supports and hangers, wall sleeves, flowmeter, vaults, etc.)</t>
  </si>
  <si>
    <t>Instrumentation and Controls ( inc. system integration, SCADA, etc.)</t>
  </si>
  <si>
    <t>Plumbing and Fixtures</t>
  </si>
  <si>
    <t>PART A - BASE BID</t>
  </si>
  <si>
    <t>Miscellaneous Structural Repairs and Modifications</t>
  </si>
  <si>
    <t>Concrete Repair Type 'A' (not inc. coating)</t>
  </si>
  <si>
    <t>Concrete Repair Type 'B' (not inc. coating)</t>
  </si>
  <si>
    <t>Concrete Repair Type 'C' (not inc. coating)</t>
  </si>
  <si>
    <t>Concrete Repair Type 'D' (not inc. coating)</t>
  </si>
  <si>
    <t>Concrete Repair Type 'E' (not inc. coating)</t>
  </si>
  <si>
    <t>PART B - UNIT PRICE BID</t>
  </si>
  <si>
    <t xml:space="preserve">TOTAL BASE BID PRICE (INCLUDING GENERAL CONDITIONS)   </t>
  </si>
  <si>
    <t xml:space="preserve">Part A Subtotal Lump Sum Price Items   </t>
  </si>
  <si>
    <t xml:space="preserve">Part B Subtotal Unit Sum Price Items   </t>
  </si>
  <si>
    <t>Non-Destructive Testing (NDT)</t>
  </si>
  <si>
    <t xml:space="preserve">A-3 Sand </t>
  </si>
  <si>
    <t>57 Stone</t>
  </si>
  <si>
    <t>CY</t>
  </si>
  <si>
    <t>Site Work (inc. grading, base replacement, asphalt paving, sidewalks, fencing and grassing)</t>
  </si>
  <si>
    <t>Install Ancillary Pump Systems (inc. wash water pump system, seal water pump system and dry well sump pumps with accessories, controls, etc.)</t>
  </si>
  <si>
    <t>Install One (1) 400kW Generator, one (1) 2,000-gal aboveground storage tank w/ piping, controls and electrical modifications (including ATS)</t>
  </si>
  <si>
    <t>HVAC (inc. fans, ducts, etc.)</t>
  </si>
  <si>
    <t>Security Requirements (inc. access control, video, etc.)</t>
  </si>
  <si>
    <t>Buckman - 5301 Buffalo Ave - Class IV Pump Station Rehabilitation</t>
  </si>
  <si>
    <t xml:space="preserve">Part A + Part B Subtotal   </t>
  </si>
  <si>
    <t>(Owner may elect to substitute this manufacturer for the Base Bid materials)</t>
  </si>
  <si>
    <t xml:space="preserve">Mobilization (maximum 1.50% of Part A+Part B Subtotal) </t>
  </si>
  <si>
    <t xml:space="preserve">Demobilization (maximum 1.00% of Part A+Part B Subtotal) </t>
  </si>
  <si>
    <t xml:space="preserve">General Conditions (maximum 10% of Part A+Part B Subtotal) </t>
  </si>
  <si>
    <t>PART C - ADDITIVE OR DEDUCTIVE ALTERNATE</t>
  </si>
  <si>
    <t xml:space="preserve">Specialty Coating for Wet Surfaces - Base Bid per Spectrashield </t>
  </si>
  <si>
    <t>Specialty Coating for Wet Surfaces per GML Green Monster Liner</t>
  </si>
  <si>
    <t>Electrical Costs (inc. wire terminations, startup, testing, misc. conduit and connectors)</t>
  </si>
  <si>
    <t>EA</t>
  </si>
  <si>
    <t>Bypass Pumping</t>
  </si>
  <si>
    <t>Wetwell Dewatering, Cleaning and Debris Removal</t>
  </si>
  <si>
    <t>PART D - UNIT COSTS</t>
  </si>
  <si>
    <t>WEEKLY</t>
  </si>
  <si>
    <t>MONTHLY</t>
  </si>
  <si>
    <t>Sluice Gates per RW Gates or PlastiFab Gates</t>
  </si>
  <si>
    <t>(Owner may elect to substitute this manufacturer for the Base Bid materials. Gates shall meet or exceed the requirements specified in Section 11100)</t>
  </si>
  <si>
    <t>Credit for Existing Generator and Fuel Tank</t>
  </si>
  <si>
    <t>088-19 Addendum 2 - Appendix B -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</si>
</sst>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\);_(&quot;$&quot;* \(#,##0.00\);_(&quot;$&quot;* &quot;-&quot;??_);_(@_)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">
    <xf numFmtId="0" fontId="0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5" applyNumberFormat="0" applyAlignment="0" applyProtection="0"/>
    <xf numFmtId="0" fontId="15" fillId="0" borderId="10" applyNumberFormat="0" applyFill="0" applyAlignment="0" applyProtection="0"/>
    <xf numFmtId="0" fontId="16" fillId="22" borderId="0" applyNumberFormat="0" applyBorder="0" applyAlignment="0" applyProtection="0"/>
    <xf numFmtId="0" fontId="3" fillId="23" borderId="11" applyNumberFormat="0" applyFont="0" applyAlignment="0" applyProtection="0"/>
    <xf numFmtId="0" fontId="17" fillId="20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17" fillId="20" borderId="12" applyNumberFormat="0" applyAlignment="0" applyProtection="0"/>
    <xf numFmtId="0" fontId="14" fillId="7" borderId="5" applyNumberFormat="0" applyAlignment="0" applyProtection="0"/>
    <xf numFmtId="0" fontId="19" fillId="0" borderId="13" applyNumberFormat="0" applyFill="0" applyAlignment="0" applyProtection="0"/>
    <xf numFmtId="0" fontId="13" fillId="0" borderId="9" applyNumberFormat="0" applyFill="0" applyAlignment="0" applyProtection="0"/>
    <xf numFmtId="0" fontId="7" fillId="20" borderId="5" applyNumberFormat="0" applyAlignment="0" applyProtection="0"/>
    <xf numFmtId="0" fontId="17" fillId="20" borderId="12" applyNumberFormat="0" applyAlignment="0" applyProtection="0"/>
    <xf numFmtId="0" fontId="3" fillId="23" borderId="11" applyNumberFormat="0" applyFont="0" applyAlignment="0" applyProtection="0"/>
    <xf numFmtId="0" fontId="14" fillId="7" borderId="5" applyNumberFormat="0" applyAlignment="0" applyProtection="0"/>
    <xf numFmtId="0" fontId="19" fillId="0" borderId="13" applyNumberFormat="0" applyFill="0" applyAlignment="0" applyProtection="0"/>
    <xf numFmtId="0" fontId="7" fillId="20" borderId="5" applyNumberFormat="0" applyAlignment="0" applyProtection="0"/>
    <xf numFmtId="0" fontId="13" fillId="0" borderId="9" applyNumberFormat="0" applyFill="0" applyAlignment="0" applyProtection="0"/>
    <xf numFmtId="0" fontId="7" fillId="20" borderId="5" applyNumberFormat="0" applyAlignment="0" applyProtection="0"/>
    <xf numFmtId="0" fontId="14" fillId="7" borderId="5" applyNumberFormat="0" applyAlignment="0" applyProtection="0"/>
    <xf numFmtId="0" fontId="3" fillId="23" borderId="11" applyNumberFormat="0" applyFont="0" applyAlignment="0" applyProtection="0"/>
    <xf numFmtId="0" fontId="17" fillId="20" borderId="12" applyNumberFormat="0" applyAlignment="0" applyProtection="0"/>
    <xf numFmtId="0" fontId="19" fillId="0" borderId="13" applyNumberFormat="0" applyFill="0" applyAlignment="0" applyProtection="0"/>
    <xf numFmtId="0" fontId="13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20" borderId="12" applyNumberFormat="0" applyAlignment="0" applyProtection="0"/>
    <xf numFmtId="0" fontId="19" fillId="0" borderId="13" applyNumberFormat="0" applyFill="0" applyAlignment="0" applyProtection="0"/>
    <xf numFmtId="0" fontId="17" fillId="20" borderId="12" applyNumberFormat="0" applyAlignment="0" applyProtection="0"/>
    <xf numFmtId="0" fontId="3" fillId="23" borderId="11" applyNumberFormat="0" applyFont="0" applyAlignment="0" applyProtection="0"/>
    <xf numFmtId="0" fontId="14" fillId="7" borderId="5" applyNumberFormat="0" applyAlignment="0" applyProtection="0"/>
    <xf numFmtId="0" fontId="19" fillId="0" borderId="13" applyNumberFormat="0" applyFill="0" applyAlignment="0" applyProtection="0"/>
    <xf numFmtId="0" fontId="7" fillId="20" borderId="5" applyNumberFormat="0" applyAlignment="0" applyProtection="0"/>
    <xf numFmtId="0" fontId="14" fillId="7" borderId="5" applyNumberFormat="0" applyAlignment="0" applyProtection="0"/>
    <xf numFmtId="0" fontId="7" fillId="20" borderId="5" applyNumberFormat="0" applyAlignment="0" applyProtection="0"/>
    <xf numFmtId="0" fontId="7" fillId="20" borderId="15" applyNumberFormat="0" applyAlignment="0" applyProtection="0"/>
    <xf numFmtId="0" fontId="14" fillId="7" borderId="15" applyNumberFormat="0" applyAlignment="0" applyProtection="0"/>
    <xf numFmtId="0" fontId="3" fillId="23" borderId="16" applyNumberFormat="0" applyFont="0" applyAlignment="0" applyProtection="0"/>
    <xf numFmtId="0" fontId="17" fillId="20" borderId="17" applyNumberFormat="0" applyAlignment="0" applyProtection="0"/>
    <xf numFmtId="0" fontId="19" fillId="0" borderId="18" applyNumberFormat="0" applyFill="0" applyAlignment="0" applyProtection="0"/>
    <xf numFmtId="0" fontId="3" fillId="23" borderId="16" applyNumberFormat="0" applyFont="0" applyAlignment="0" applyProtection="0"/>
    <xf numFmtId="0" fontId="3" fillId="23" borderId="16" applyNumberFormat="0" applyFont="0" applyAlignment="0" applyProtection="0"/>
    <xf numFmtId="0" fontId="17" fillId="20" borderId="17" applyNumberFormat="0" applyAlignment="0" applyProtection="0"/>
    <xf numFmtId="0" fontId="14" fillId="7" borderId="15" applyNumberFormat="0" applyAlignment="0" applyProtection="0"/>
    <xf numFmtId="0" fontId="19" fillId="0" borderId="18" applyNumberFormat="0" applyFill="0" applyAlignment="0" applyProtection="0"/>
    <xf numFmtId="0" fontId="7" fillId="20" borderId="15" applyNumberFormat="0" applyAlignment="0" applyProtection="0"/>
    <xf numFmtId="0" fontId="17" fillId="20" borderId="17" applyNumberFormat="0" applyAlignment="0" applyProtection="0"/>
    <xf numFmtId="0" fontId="3" fillId="23" borderId="16" applyNumberFormat="0" applyFont="0" applyAlignment="0" applyProtection="0"/>
    <xf numFmtId="0" fontId="14" fillId="7" borderId="15" applyNumberFormat="0" applyAlignment="0" applyProtection="0"/>
    <xf numFmtId="0" fontId="19" fillId="0" borderId="18" applyNumberFormat="0" applyFill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14" fillId="7" borderId="15" applyNumberFormat="0" applyAlignment="0" applyProtection="0"/>
    <xf numFmtId="0" fontId="3" fillId="23" borderId="16" applyNumberFormat="0" applyFont="0" applyAlignment="0" applyProtection="0"/>
    <xf numFmtId="0" fontId="17" fillId="20" borderId="17" applyNumberFormat="0" applyAlignment="0" applyProtection="0"/>
    <xf numFmtId="0" fontId="19" fillId="0" borderId="18" applyNumberFormat="0" applyFill="0" applyAlignment="0" applyProtection="0"/>
    <xf numFmtId="0" fontId="17" fillId="20" borderId="17" applyNumberFormat="0" applyAlignment="0" applyProtection="0"/>
    <xf numFmtId="0" fontId="19" fillId="0" borderId="18" applyNumberFormat="0" applyFill="0" applyAlignment="0" applyProtection="0"/>
    <xf numFmtId="0" fontId="17" fillId="20" borderId="17" applyNumberFormat="0" applyAlignment="0" applyProtection="0"/>
    <xf numFmtId="0" fontId="3" fillId="23" borderId="16" applyNumberFormat="0" applyFont="0" applyAlignment="0" applyProtection="0"/>
    <xf numFmtId="0" fontId="14" fillId="7" borderId="15" applyNumberFormat="0" applyAlignment="0" applyProtection="0"/>
    <xf numFmtId="0" fontId="19" fillId="0" borderId="18" applyNumberFormat="0" applyFill="0" applyAlignment="0" applyProtection="0"/>
    <xf numFmtId="0" fontId="7" fillId="20" borderId="15" applyNumberFormat="0" applyAlignment="0" applyProtection="0"/>
    <xf numFmtId="0" fontId="14" fillId="7" borderId="15" applyNumberFormat="0" applyAlignment="0" applyProtection="0"/>
    <xf numFmtId="0" fontId="7" fillId="20" borderId="15" applyNumberFormat="0" applyAlignment="0" applyProtection="0"/>
  </cellStyleXfs>
  <cellXfs count="91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0" fillId="0" borderId="14" xfId="0" applyBorder="1" applyAlignment="1">
      <alignment horizontal="left"/>
    </xf>
    <xf numFmtId="0" fontId="23" fillId="0" borderId="14" xfId="0" applyFont="1" applyBorder="1" applyAlignment="1">
      <alignment vertical="center"/>
    </xf>
    <xf numFmtId="3" fontId="23" fillId="0" borderId="1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25" borderId="4" xfId="0" applyFill="1" applyBorder="1" applyAlignment="1">
      <alignment horizontal="center" vertical="center"/>
    </xf>
    <xf numFmtId="0" fontId="0" fillId="25" borderId="4" xfId="0" applyFill="1" applyBorder="1" applyAlignment="1">
      <alignment horizontal="left"/>
    </xf>
    <xf numFmtId="0" fontId="0" fillId="25" borderId="3" xfId="0" applyFill="1" applyBorder="1" applyAlignment="1">
      <alignment horizontal="center" vertical="center"/>
    </xf>
    <xf numFmtId="0" fontId="23" fillId="25" borderId="4" xfId="0" applyFont="1" applyFill="1" applyBorder="1" applyAlignment="1">
      <alignment vertical="center" wrapText="1"/>
    </xf>
    <xf numFmtId="0" fontId="0" fillId="25" borderId="4" xfId="0" applyFill="1" applyBorder="1" applyAlignment="1">
      <alignment vertical="center" wrapText="1"/>
    </xf>
    <xf numFmtId="0" fontId="23" fillId="25" borderId="4" xfId="0" applyFont="1" applyFill="1" applyBorder="1" applyAlignment="1">
      <alignment vertical="center"/>
    </xf>
    <xf numFmtId="3" fontId="0" fillId="25" borderId="4" xfId="0" applyNumberFormat="1" applyFill="1" applyBorder="1" applyAlignment="1">
      <alignment horizontal="center" vertical="center"/>
    </xf>
    <xf numFmtId="3" fontId="23" fillId="25" borderId="4" xfId="0" applyNumberFormat="1" applyFont="1" applyFill="1" applyBorder="1" applyAlignment="1">
      <alignment horizontal="center" vertical="center"/>
    </xf>
    <xf numFmtId="0" fontId="23" fillId="25" borderId="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vertical="center"/>
    </xf>
    <xf numFmtId="3" fontId="23" fillId="25" borderId="14" xfId="0" applyNumberFormat="1" applyFont="1" applyFill="1" applyBorder="1" applyAlignment="1">
      <alignment horizontal="center" vertical="center"/>
    </xf>
    <xf numFmtId="0" fontId="23" fillId="25" borderId="24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left"/>
    </xf>
    <xf numFmtId="165" fontId="0" fillId="25" borderId="14" xfId="0" quotePrefix="1" applyNumberFormat="1" applyFill="1" applyBorder="1" applyAlignment="1">
      <alignment horizontal="center" vertical="center"/>
    </xf>
    <xf numFmtId="165" fontId="1" fillId="24" borderId="4" xfId="0" quotePrefix="1" applyNumberFormat="1" applyFont="1" applyFill="1" applyBorder="1" applyAlignment="1">
      <alignment horizontal="center" vertical="center"/>
    </xf>
    <xf numFmtId="165" fontId="1" fillId="24" borderId="2" xfId="0" quotePrefix="1" applyNumberFormat="1" applyFont="1" applyFill="1" applyBorder="1" applyAlignment="1">
      <alignment horizontal="center" vertical="center"/>
    </xf>
    <xf numFmtId="165" fontId="24" fillId="24" borderId="20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26" borderId="14" xfId="0" quotePrefix="1" applyNumberFormat="1" applyFill="1" applyBorder="1" applyAlignment="1" applyProtection="1">
      <alignment horizontal="center" vertical="center"/>
      <protection locked="0"/>
    </xf>
    <xf numFmtId="165" fontId="0" fillId="0" borderId="14" xfId="0" quotePrefix="1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25" borderId="4" xfId="0" applyFont="1" applyFill="1" applyBorder="1" applyAlignment="1">
      <alignment vertical="center" wrapText="1"/>
    </xf>
    <xf numFmtId="165" fontId="0" fillId="26" borderId="14" xfId="0" quotePrefix="1" applyNumberFormat="1" applyFill="1" applyBorder="1" applyAlignment="1" applyProtection="1">
      <alignment horizontal="center" vertical="center"/>
      <protection locked="0"/>
    </xf>
    <xf numFmtId="165" fontId="0" fillId="0" borderId="14" xfId="0" quotePrefix="1" applyNumberFormat="1" applyFill="1" applyBorder="1" applyAlignment="1">
      <alignment horizontal="center" vertical="center"/>
    </xf>
    <xf numFmtId="165" fontId="0" fillId="25" borderId="14" xfId="0" quotePrefix="1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165" fontId="0" fillId="26" borderId="4" xfId="0" quotePrefix="1" applyNumberFormat="1" applyFill="1" applyBorder="1" applyAlignment="1" applyProtection="1">
      <alignment horizontal="center" vertical="center"/>
      <protection locked="0"/>
    </xf>
    <xf numFmtId="165" fontId="0" fillId="25" borderId="4" xfId="0" quotePrefix="1" applyNumberForma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25" borderId="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25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165" fontId="0" fillId="26" borderId="14" xfId="0" quotePrefix="1" applyNumberFormat="1" applyFill="1" applyBorder="1" applyAlignment="1" applyProtection="1">
      <alignment horizontal="center" vertical="center"/>
      <protection locked="0"/>
    </xf>
    <xf numFmtId="165" fontId="0" fillId="0" borderId="14" xfId="0" quotePrefix="1" applyNumberFormat="1" applyFill="1" applyBorder="1" applyAlignment="1">
      <alignment horizontal="center" vertical="center"/>
    </xf>
    <xf numFmtId="165" fontId="0" fillId="25" borderId="14" xfId="0" quotePrefix="1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2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right" vertical="center"/>
    </xf>
    <xf numFmtId="0" fontId="24" fillId="24" borderId="22" xfId="0" applyFont="1" applyFill="1" applyBorder="1" applyAlignment="1">
      <alignment horizontal="right" vertical="center"/>
    </xf>
    <xf numFmtId="0" fontId="24" fillId="24" borderId="23" xfId="0" applyFont="1" applyFill="1" applyBorder="1" applyAlignment="1">
      <alignment horizontal="right" vertical="center"/>
    </xf>
    <xf numFmtId="0" fontId="1" fillId="24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0" fontId="1" fillId="25" borderId="3" xfId="0" applyNumberFormat="1" applyFont="1" applyFill="1" applyBorder="1" applyAlignment="1">
      <alignment horizontal="right"/>
    </xf>
    <xf numFmtId="10" fontId="1" fillId="25" borderId="1" xfId="0" applyNumberFormat="1" applyFont="1" applyFill="1" applyBorder="1" applyAlignment="1">
      <alignment horizontal="right"/>
    </xf>
    <xf numFmtId="10" fontId="1" fillId="25" borderId="2" xfId="0" applyNumberFormat="1" applyFont="1" applyFill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0" fillId="26" borderId="14" xfId="0" quotePrefix="1" applyNumberFormat="1" applyFill="1" applyBorder="1" applyAlignment="1" applyProtection="1">
      <alignment horizontal="center" vertical="center"/>
      <protection locked="0"/>
    </xf>
    <xf numFmtId="165" fontId="0" fillId="26" borderId="19" xfId="0" quotePrefix="1" applyNumberFormat="1" applyFill="1" applyBorder="1" applyAlignment="1" applyProtection="1">
      <alignment horizontal="center" vertical="center"/>
      <protection locked="0"/>
    </xf>
    <xf numFmtId="165" fontId="0" fillId="0" borderId="14" xfId="0" quotePrefix="1" applyNumberFormat="1" applyFill="1" applyBorder="1" applyAlignment="1">
      <alignment horizontal="center" vertical="center"/>
    </xf>
    <xf numFmtId="165" fontId="0" fillId="0" borderId="19" xfId="0" quotePrefix="1" applyNumberFormat="1" applyFill="1" applyBorder="1" applyAlignment="1">
      <alignment horizontal="center" vertical="center"/>
    </xf>
    <xf numFmtId="165" fontId="0" fillId="25" borderId="14" xfId="0" quotePrefix="1" applyNumberFormat="1" applyFill="1" applyBorder="1" applyAlignment="1">
      <alignment horizontal="center" vertical="center"/>
    </xf>
    <xf numFmtId="165" fontId="0" fillId="25" borderId="19" xfId="0" quotePrefix="1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1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67"/>
    <cellStyle name="Calculation 2 2" xfId="131"/>
    <cellStyle name="Calculation 3" xfId="62"/>
    <cellStyle name="Calculation 3 2" xfId="126"/>
    <cellStyle name="Calculation 4" xfId="113"/>
    <cellStyle name="Calculation 4 2" xfId="143"/>
    <cellStyle name="Calculation 5" xfId="69"/>
    <cellStyle name="Calculation 5 2" xfId="132"/>
    <cellStyle name="Calculation 6" xfId="115"/>
    <cellStyle name="Calculation 6 2" xfId="145"/>
    <cellStyle name="Calculation 7" xfId="29"/>
    <cellStyle name="Calculation 7 2" xfId="116"/>
    <cellStyle name="Check Cell 2" xfId="30"/>
    <cellStyle name="Currency 2" xfId="3"/>
    <cellStyle name="Explanatory Text 2" xfId="31"/>
    <cellStyle name="Good 2" xfId="32"/>
    <cellStyle name="Heading 1 2" xfId="33"/>
    <cellStyle name="Heading 2 2" xfId="34"/>
    <cellStyle name="Heading 3 2" xfId="45"/>
    <cellStyle name="Heading 3 2 2" xfId="74"/>
    <cellStyle name="Heading 3 2 3" xfId="61"/>
    <cellStyle name="Heading 3 3" xfId="68"/>
    <cellStyle name="Heading 3 4" xfId="35"/>
    <cellStyle name="Heading 4 2" xfId="36"/>
    <cellStyle name="Input 2" xfId="70"/>
    <cellStyle name="Input 2 2" xfId="133"/>
    <cellStyle name="Input 3" xfId="59"/>
    <cellStyle name="Input 3 2" xfId="124"/>
    <cellStyle name="Input 4" xfId="111"/>
    <cellStyle name="Input 4 2" xfId="141"/>
    <cellStyle name="Input 5" xfId="65"/>
    <cellStyle name="Input 5 2" xfId="129"/>
    <cellStyle name="Input 6" xfId="114"/>
    <cellStyle name="Input 6 2" xfId="144"/>
    <cellStyle name="Input 7" xfId="37"/>
    <cellStyle name="Input 7 2" xfId="117"/>
    <cellStyle name="Linked Cell 2" xfId="38"/>
    <cellStyle name="Neutral 2" xfId="39"/>
    <cellStyle name="Normal" xfId="0" builtinId="0"/>
    <cellStyle name="Normal 10" xfId="86"/>
    <cellStyle name="Normal 10 2 2 2" xfId="49"/>
    <cellStyle name="Normal 10 2 2 2 2" xfId="78"/>
    <cellStyle name="Normal 11" xfId="87"/>
    <cellStyle name="Normal 12" xfId="88"/>
    <cellStyle name="Normal 13" xfId="89"/>
    <cellStyle name="Normal 15" xfId="90"/>
    <cellStyle name="Normal 16" xfId="91"/>
    <cellStyle name="Normal 18" xfId="92"/>
    <cellStyle name="Normal 2" xfId="1"/>
    <cellStyle name="Normal 2 2" xfId="2"/>
    <cellStyle name="Normal 22" xfId="93"/>
    <cellStyle name="Normal 25" xfId="94"/>
    <cellStyle name="Normal 3" xfId="46"/>
    <cellStyle name="Normal 3 2" xfId="48"/>
    <cellStyle name="Normal 3 2 2" xfId="53"/>
    <cellStyle name="Normal 3 2 2 2" xfId="82"/>
    <cellStyle name="Normal 3 2 3" xfId="55"/>
    <cellStyle name="Normal 3 2 3 2" xfId="85"/>
    <cellStyle name="Normal 3 2 3 3" xfId="83"/>
    <cellStyle name="Normal 3 2 4" xfId="84"/>
    <cellStyle name="Normal 3 2 5" xfId="77"/>
    <cellStyle name="Normal 3 3" xfId="75"/>
    <cellStyle name="Normal 31" xfId="95"/>
    <cellStyle name="Normal 39" xfId="96"/>
    <cellStyle name="Normal 4" xfId="47"/>
    <cellStyle name="Normal 4 2" xfId="76"/>
    <cellStyle name="Normal 40" xfId="97"/>
    <cellStyle name="Normal 41" xfId="98"/>
    <cellStyle name="Normal 42" xfId="99"/>
    <cellStyle name="Normal 43" xfId="100"/>
    <cellStyle name="Normal 44" xfId="101"/>
    <cellStyle name="Normal 45" xfId="102"/>
    <cellStyle name="Normal 49" xfId="103"/>
    <cellStyle name="Normal 5" xfId="54"/>
    <cellStyle name="Normal 51" xfId="104"/>
    <cellStyle name="Normal 52" xfId="105"/>
    <cellStyle name="Normal 88" xfId="50"/>
    <cellStyle name="Normal 88 2" xfId="79"/>
    <cellStyle name="Normal 9" xfId="106"/>
    <cellStyle name="Normal 90" xfId="51"/>
    <cellStyle name="Normal 90 2" xfId="80"/>
    <cellStyle name="Normal 96" xfId="52"/>
    <cellStyle name="Normal 96 2" xfId="81"/>
    <cellStyle name="Note 2" xfId="71"/>
    <cellStyle name="Note 2 2" xfId="134"/>
    <cellStyle name="Note 3" xfId="56"/>
    <cellStyle name="Note 3 2" xfId="121"/>
    <cellStyle name="Note 4" xfId="57"/>
    <cellStyle name="Note 4 2" xfId="122"/>
    <cellStyle name="Note 5" xfId="110"/>
    <cellStyle name="Note 5 2" xfId="140"/>
    <cellStyle name="Note 6" xfId="64"/>
    <cellStyle name="Note 6 2" xfId="128"/>
    <cellStyle name="Note 7" xfId="40"/>
    <cellStyle name="Note 7 2" xfId="118"/>
    <cellStyle name="Output 2" xfId="72"/>
    <cellStyle name="Output 2 2" xfId="135"/>
    <cellStyle name="Output 3" xfId="107"/>
    <cellStyle name="Output 3 2" xfId="137"/>
    <cellStyle name="Output 4" xfId="58"/>
    <cellStyle name="Output 4 2" xfId="123"/>
    <cellStyle name="Output 5" xfId="109"/>
    <cellStyle name="Output 5 2" xfId="139"/>
    <cellStyle name="Output 6" xfId="63"/>
    <cellStyle name="Output 6 2" xfId="127"/>
    <cellStyle name="Output 7" xfId="41"/>
    <cellStyle name="Output 7 2" xfId="119"/>
    <cellStyle name="Title 2" xfId="42"/>
    <cellStyle name="Total 2" xfId="73"/>
    <cellStyle name="Total 2 2" xfId="136"/>
    <cellStyle name="Total 3" xfId="108"/>
    <cellStyle name="Total 3 2" xfId="138"/>
    <cellStyle name="Total 4" xfId="60"/>
    <cellStyle name="Total 4 2" xfId="125"/>
    <cellStyle name="Total 5" xfId="112"/>
    <cellStyle name="Total 5 2" xfId="142"/>
    <cellStyle name="Total 6" xfId="66"/>
    <cellStyle name="Total 6 2" xfId="130"/>
    <cellStyle name="Total 7" xfId="43"/>
    <cellStyle name="Total 7 2" xfId="120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110" zoomScaleNormal="110" workbookViewId="0">
      <selection activeCell="F17" sqref="F17"/>
    </sheetView>
  </sheetViews>
  <sheetFormatPr defaultRowHeight="15" x14ac:dyDescent="0.25"/>
  <cols>
    <col min="1" max="1" width="12.42578125" customWidth="1"/>
    <col min="2" max="2" width="63.5703125" customWidth="1"/>
    <col min="3" max="4" width="12.42578125" customWidth="1"/>
    <col min="5" max="5" width="16.5703125" customWidth="1"/>
    <col min="6" max="6" width="23.140625" style="35" customWidth="1"/>
  </cols>
  <sheetData>
    <row r="1" spans="1:6" ht="19.149999999999999" x14ac:dyDescent="0.35">
      <c r="A1" s="60" t="s">
        <v>62</v>
      </c>
      <c r="B1" s="60"/>
      <c r="C1" s="60"/>
      <c r="D1" s="60"/>
      <c r="E1" s="60"/>
      <c r="F1" s="60"/>
    </row>
    <row r="2" spans="1:6" ht="19.149999999999999" x14ac:dyDescent="0.35">
      <c r="A2" s="60" t="s">
        <v>43</v>
      </c>
      <c r="B2" s="60"/>
      <c r="C2" s="60"/>
      <c r="D2" s="60"/>
      <c r="E2" s="60"/>
      <c r="F2" s="60"/>
    </row>
    <row r="3" spans="1:6" ht="14.25" x14ac:dyDescent="0.25">
      <c r="A3" s="2"/>
      <c r="B3" s="10"/>
      <c r="C3" s="2"/>
      <c r="D3" s="2"/>
      <c r="E3" s="2"/>
      <c r="F3" s="2"/>
    </row>
    <row r="4" spans="1:6" ht="14.25" x14ac:dyDescent="0.25">
      <c r="A4" s="61" t="s">
        <v>23</v>
      </c>
      <c r="B4" s="62"/>
      <c r="C4" s="62"/>
      <c r="D4" s="62"/>
      <c r="E4" s="62"/>
      <c r="F4" s="63"/>
    </row>
    <row r="5" spans="1:6" ht="14.25" x14ac:dyDescent="0.25">
      <c r="A5" s="9" t="s">
        <v>0</v>
      </c>
      <c r="B5" s="1" t="s">
        <v>2</v>
      </c>
      <c r="C5" s="1" t="s">
        <v>1</v>
      </c>
      <c r="D5" s="8" t="s">
        <v>5</v>
      </c>
      <c r="E5" s="1" t="s">
        <v>6</v>
      </c>
      <c r="F5" s="1" t="s">
        <v>7</v>
      </c>
    </row>
    <row r="6" spans="1:6" ht="14.25" x14ac:dyDescent="0.25">
      <c r="A6" s="18">
        <v>1</v>
      </c>
      <c r="B6" s="19" t="s">
        <v>14</v>
      </c>
      <c r="C6" s="18">
        <v>1</v>
      </c>
      <c r="D6" s="20" t="s">
        <v>3</v>
      </c>
      <c r="E6" s="36">
        <v>0</v>
      </c>
      <c r="F6" s="31">
        <f>SUM(C6*E6)</f>
        <v>0</v>
      </c>
    </row>
    <row r="7" spans="1:6" ht="14.25" x14ac:dyDescent="0.25">
      <c r="A7" s="3">
        <v>2</v>
      </c>
      <c r="B7" s="5" t="s">
        <v>15</v>
      </c>
      <c r="C7" s="3">
        <v>1</v>
      </c>
      <c r="D7" s="11" t="s">
        <v>3</v>
      </c>
      <c r="E7" s="36">
        <v>0</v>
      </c>
      <c r="F7" s="37">
        <f t="shared" ref="F7:F28" si="0">SUM(C7*E7)</f>
        <v>0</v>
      </c>
    </row>
    <row r="8" spans="1:6" ht="28.5" x14ac:dyDescent="0.25">
      <c r="A8" s="18">
        <v>3</v>
      </c>
      <c r="B8" s="21" t="s">
        <v>38</v>
      </c>
      <c r="C8" s="18">
        <v>1</v>
      </c>
      <c r="D8" s="20" t="s">
        <v>3</v>
      </c>
      <c r="E8" s="36">
        <v>0</v>
      </c>
      <c r="F8" s="31">
        <f t="shared" si="0"/>
        <v>0</v>
      </c>
    </row>
    <row r="9" spans="1:6" ht="14.25" x14ac:dyDescent="0.25">
      <c r="A9" s="3">
        <v>4</v>
      </c>
      <c r="B9" s="5" t="s">
        <v>24</v>
      </c>
      <c r="C9" s="3">
        <v>1</v>
      </c>
      <c r="D9" s="11" t="s">
        <v>3</v>
      </c>
      <c r="E9" s="36">
        <v>0</v>
      </c>
      <c r="F9" s="37">
        <f t="shared" si="0"/>
        <v>0</v>
      </c>
    </row>
    <row r="10" spans="1:6" ht="14.25" x14ac:dyDescent="0.25">
      <c r="A10" s="18">
        <v>5</v>
      </c>
      <c r="B10" s="22" t="s">
        <v>50</v>
      </c>
      <c r="C10" s="18">
        <v>1</v>
      </c>
      <c r="D10" s="20" t="s">
        <v>3</v>
      </c>
      <c r="E10" s="36">
        <v>0</v>
      </c>
      <c r="F10" s="31">
        <f t="shared" si="0"/>
        <v>0</v>
      </c>
    </row>
    <row r="11" spans="1:6" ht="14.25" x14ac:dyDescent="0.25">
      <c r="A11" s="3">
        <v>6</v>
      </c>
      <c r="B11" s="5" t="s">
        <v>17</v>
      </c>
      <c r="C11" s="3">
        <v>1</v>
      </c>
      <c r="D11" s="11" t="s">
        <v>3</v>
      </c>
      <c r="E11" s="36">
        <v>0</v>
      </c>
      <c r="F11" s="37">
        <f t="shared" si="0"/>
        <v>0</v>
      </c>
    </row>
    <row r="12" spans="1:6" s="2" customFormat="1" ht="14.25" x14ac:dyDescent="0.25">
      <c r="A12" s="18">
        <v>7</v>
      </c>
      <c r="B12" s="22" t="s">
        <v>18</v>
      </c>
      <c r="C12" s="18">
        <v>1</v>
      </c>
      <c r="D12" s="20" t="s">
        <v>3</v>
      </c>
      <c r="E12" s="36">
        <v>0</v>
      </c>
      <c r="F12" s="31">
        <f t="shared" si="0"/>
        <v>0</v>
      </c>
    </row>
    <row r="13" spans="1:6" s="2" customFormat="1" ht="14.25" x14ac:dyDescent="0.25">
      <c r="A13" s="3">
        <v>8</v>
      </c>
      <c r="B13" s="4" t="s">
        <v>39</v>
      </c>
      <c r="C13" s="3">
        <v>1</v>
      </c>
      <c r="D13" s="11" t="s">
        <v>3</v>
      </c>
      <c r="E13" s="36">
        <v>0</v>
      </c>
      <c r="F13" s="37">
        <f t="shared" si="0"/>
        <v>0</v>
      </c>
    </row>
    <row r="14" spans="1:6" s="2" customFormat="1" ht="14.25" x14ac:dyDescent="0.25">
      <c r="A14" s="18">
        <v>9</v>
      </c>
      <c r="B14" s="22" t="s">
        <v>19</v>
      </c>
      <c r="C14" s="18">
        <v>1</v>
      </c>
      <c r="D14" s="20" t="s">
        <v>3</v>
      </c>
      <c r="E14" s="36">
        <v>0</v>
      </c>
      <c r="F14" s="31">
        <f t="shared" si="0"/>
        <v>0</v>
      </c>
    </row>
    <row r="15" spans="1:6" s="2" customFormat="1" ht="28.5" x14ac:dyDescent="0.25">
      <c r="A15" s="3">
        <v>10</v>
      </c>
      <c r="B15" s="5" t="s">
        <v>40</v>
      </c>
      <c r="C15" s="3">
        <v>1</v>
      </c>
      <c r="D15" s="11" t="s">
        <v>3</v>
      </c>
      <c r="E15" s="36">
        <v>0</v>
      </c>
      <c r="F15" s="37">
        <f t="shared" si="0"/>
        <v>0</v>
      </c>
    </row>
    <row r="16" spans="1:6" ht="28.5" x14ac:dyDescent="0.25">
      <c r="A16" s="18">
        <v>11</v>
      </c>
      <c r="B16" s="22" t="s">
        <v>20</v>
      </c>
      <c r="C16" s="18">
        <v>1</v>
      </c>
      <c r="D16" s="20" t="s">
        <v>3</v>
      </c>
      <c r="E16" s="36">
        <v>0</v>
      </c>
      <c r="F16" s="31">
        <f t="shared" si="0"/>
        <v>0</v>
      </c>
    </row>
    <row r="17" spans="1:10" ht="28.5" x14ac:dyDescent="0.25">
      <c r="A17" s="3">
        <v>12</v>
      </c>
      <c r="B17" s="5" t="s">
        <v>16</v>
      </c>
      <c r="C17" s="3">
        <v>1</v>
      </c>
      <c r="D17" s="11" t="s">
        <v>3</v>
      </c>
      <c r="E17" s="36">
        <v>0</v>
      </c>
      <c r="F17" s="37">
        <f t="shared" si="0"/>
        <v>0</v>
      </c>
    </row>
    <row r="18" spans="1:10" ht="14.25" x14ac:dyDescent="0.25">
      <c r="A18" s="18">
        <v>13</v>
      </c>
      <c r="B18" s="22" t="s">
        <v>21</v>
      </c>
      <c r="C18" s="18">
        <v>1</v>
      </c>
      <c r="D18" s="20" t="s">
        <v>3</v>
      </c>
      <c r="E18" s="36">
        <v>0</v>
      </c>
      <c r="F18" s="31">
        <f t="shared" si="0"/>
        <v>0</v>
      </c>
    </row>
    <row r="19" spans="1:10" ht="14.25" x14ac:dyDescent="0.25">
      <c r="A19" s="3">
        <v>14</v>
      </c>
      <c r="B19" s="5" t="s">
        <v>41</v>
      </c>
      <c r="C19" s="3">
        <v>1</v>
      </c>
      <c r="D19" s="11" t="s">
        <v>3</v>
      </c>
      <c r="E19" s="36">
        <v>0</v>
      </c>
      <c r="F19" s="37">
        <f t="shared" si="0"/>
        <v>0</v>
      </c>
    </row>
    <row r="20" spans="1:10" ht="14.25" x14ac:dyDescent="0.25">
      <c r="A20" s="18">
        <v>15</v>
      </c>
      <c r="B20" s="21" t="s">
        <v>22</v>
      </c>
      <c r="C20" s="18">
        <v>1</v>
      </c>
      <c r="D20" s="20" t="s">
        <v>3</v>
      </c>
      <c r="E20" s="36">
        <v>0</v>
      </c>
      <c r="F20" s="31">
        <f t="shared" si="0"/>
        <v>0</v>
      </c>
    </row>
    <row r="21" spans="1:10" ht="28.5" x14ac:dyDescent="0.25">
      <c r="A21" s="3">
        <v>16</v>
      </c>
      <c r="B21" s="6" t="s">
        <v>52</v>
      </c>
      <c r="C21" s="3">
        <v>1</v>
      </c>
      <c r="D21" s="11" t="s">
        <v>3</v>
      </c>
      <c r="E21" s="36">
        <v>0</v>
      </c>
      <c r="F21" s="37">
        <f t="shared" si="0"/>
        <v>0</v>
      </c>
      <c r="J21" t="s">
        <v>12</v>
      </c>
    </row>
    <row r="22" spans="1:10" ht="14.25" x14ac:dyDescent="0.25">
      <c r="A22" s="18">
        <v>17</v>
      </c>
      <c r="B22" s="19" t="s">
        <v>54</v>
      </c>
      <c r="C22" s="18">
        <v>1</v>
      </c>
      <c r="D22" s="20" t="s">
        <v>3</v>
      </c>
      <c r="E22" s="41">
        <v>0</v>
      </c>
      <c r="F22" s="43">
        <f t="shared" ref="F22" si="1">SUM(C22*E22)</f>
        <v>0</v>
      </c>
    </row>
    <row r="23" spans="1:10" ht="14.25" x14ac:dyDescent="0.25">
      <c r="A23" s="3">
        <v>18</v>
      </c>
      <c r="B23" s="7" t="s">
        <v>55</v>
      </c>
      <c r="C23" s="3">
        <v>1</v>
      </c>
      <c r="D23" s="11" t="s">
        <v>3</v>
      </c>
      <c r="E23" s="41">
        <v>0</v>
      </c>
      <c r="F23" s="42">
        <f t="shared" ref="F23" si="2">SUM(C23*E23)</f>
        <v>0</v>
      </c>
    </row>
    <row r="24" spans="1:10" ht="14.25" x14ac:dyDescent="0.25">
      <c r="A24" s="49">
        <v>19</v>
      </c>
      <c r="B24" s="19" t="s">
        <v>42</v>
      </c>
      <c r="C24" s="18">
        <v>1</v>
      </c>
      <c r="D24" s="20" t="s">
        <v>3</v>
      </c>
      <c r="E24" s="36">
        <v>0</v>
      </c>
      <c r="F24" s="31">
        <f t="shared" si="0"/>
        <v>0</v>
      </c>
    </row>
    <row r="25" spans="1:10" ht="14.25" x14ac:dyDescent="0.25">
      <c r="A25" s="54">
        <v>20</v>
      </c>
      <c r="B25" s="7" t="s">
        <v>10</v>
      </c>
      <c r="C25" s="3">
        <v>1</v>
      </c>
      <c r="D25" s="11" t="s">
        <v>3</v>
      </c>
      <c r="E25" s="36">
        <v>0</v>
      </c>
      <c r="F25" s="37">
        <f t="shared" si="0"/>
        <v>0</v>
      </c>
    </row>
    <row r="26" spans="1:10" ht="14.25" x14ac:dyDescent="0.25">
      <c r="A26" s="49">
        <v>21</v>
      </c>
      <c r="B26" s="19" t="s">
        <v>8</v>
      </c>
      <c r="C26" s="18">
        <v>1</v>
      </c>
      <c r="D26" s="20" t="s">
        <v>3</v>
      </c>
      <c r="E26" s="36">
        <v>0</v>
      </c>
      <c r="F26" s="31">
        <f t="shared" si="0"/>
        <v>0</v>
      </c>
    </row>
    <row r="27" spans="1:10" ht="14.25" x14ac:dyDescent="0.25">
      <c r="A27" s="54">
        <v>22</v>
      </c>
      <c r="B27" s="7" t="s">
        <v>9</v>
      </c>
      <c r="C27" s="3">
        <v>1</v>
      </c>
      <c r="D27" s="11" t="s">
        <v>3</v>
      </c>
      <c r="E27" s="36">
        <v>0</v>
      </c>
      <c r="F27" s="37">
        <f t="shared" si="0"/>
        <v>0</v>
      </c>
    </row>
    <row r="28" spans="1:10" ht="14.25" x14ac:dyDescent="0.25">
      <c r="A28" s="55">
        <v>23</v>
      </c>
      <c r="B28" s="19" t="s">
        <v>4</v>
      </c>
      <c r="C28" s="18">
        <v>1</v>
      </c>
      <c r="D28" s="20" t="s">
        <v>3</v>
      </c>
      <c r="E28" s="58">
        <v>200000</v>
      </c>
      <c r="F28" s="31">
        <f t="shared" si="0"/>
        <v>200000</v>
      </c>
    </row>
    <row r="29" spans="1:10" ht="14.25" x14ac:dyDescent="0.25">
      <c r="A29" s="54">
        <v>24</v>
      </c>
      <c r="B29" s="59" t="s">
        <v>61</v>
      </c>
      <c r="C29" s="3">
        <v>1</v>
      </c>
      <c r="D29" s="11" t="s">
        <v>3</v>
      </c>
      <c r="E29" s="56">
        <v>0</v>
      </c>
      <c r="F29" s="57">
        <f>SUM(C29*E29)*-1</f>
        <v>0</v>
      </c>
    </row>
    <row r="30" spans="1:10" ht="14.25" x14ac:dyDescent="0.25">
      <c r="A30" s="69" t="s">
        <v>32</v>
      </c>
      <c r="B30" s="70"/>
      <c r="C30" s="70"/>
      <c r="D30" s="70"/>
      <c r="E30" s="71"/>
      <c r="F30" s="32">
        <f>SUM(F6:F29)</f>
        <v>200000</v>
      </c>
    </row>
    <row r="31" spans="1:10" ht="14.25" x14ac:dyDescent="0.25">
      <c r="A31" s="2"/>
      <c r="B31" s="10"/>
      <c r="C31" s="2"/>
      <c r="D31" s="2"/>
      <c r="E31" s="2"/>
      <c r="F31" s="2"/>
    </row>
    <row r="32" spans="1:10" ht="14.25" x14ac:dyDescent="0.25">
      <c r="A32" s="61" t="s">
        <v>30</v>
      </c>
      <c r="B32" s="62"/>
      <c r="C32" s="62"/>
      <c r="D32" s="62"/>
      <c r="E32" s="62"/>
      <c r="F32" s="63"/>
    </row>
    <row r="33" spans="1:6" ht="14.25" x14ac:dyDescent="0.25">
      <c r="A33" s="9" t="s">
        <v>0</v>
      </c>
      <c r="B33" s="1" t="s">
        <v>2</v>
      </c>
      <c r="C33" s="1" t="s">
        <v>1</v>
      </c>
      <c r="D33" s="8" t="s">
        <v>5</v>
      </c>
      <c r="E33" s="1" t="s">
        <v>6</v>
      </c>
      <c r="F33" s="1" t="s">
        <v>7</v>
      </c>
    </row>
    <row r="34" spans="1:6" ht="14.25" x14ac:dyDescent="0.25">
      <c r="A34" s="52">
        <v>25</v>
      </c>
      <c r="B34" s="23" t="s">
        <v>25</v>
      </c>
      <c r="C34" s="24">
        <v>40</v>
      </c>
      <c r="D34" s="20" t="s">
        <v>11</v>
      </c>
      <c r="E34" s="36">
        <v>0</v>
      </c>
      <c r="F34" s="31">
        <f t="shared" ref="F34:F41" si="3">SUM(C34*E34)</f>
        <v>0</v>
      </c>
    </row>
    <row r="35" spans="1:6" s="2" customFormat="1" ht="14.25" x14ac:dyDescent="0.25">
      <c r="A35" s="53">
        <v>26</v>
      </c>
      <c r="B35" s="13" t="s">
        <v>26</v>
      </c>
      <c r="C35" s="12">
        <v>40</v>
      </c>
      <c r="D35" s="11" t="s">
        <v>11</v>
      </c>
      <c r="E35" s="36">
        <v>0</v>
      </c>
      <c r="F35" s="37">
        <f t="shared" si="3"/>
        <v>0</v>
      </c>
    </row>
    <row r="36" spans="1:6" s="2" customFormat="1" ht="14.25" x14ac:dyDescent="0.25">
      <c r="A36" s="52">
        <v>27</v>
      </c>
      <c r="B36" s="23" t="s">
        <v>27</v>
      </c>
      <c r="C36" s="24">
        <v>20</v>
      </c>
      <c r="D36" s="20" t="s">
        <v>11</v>
      </c>
      <c r="E36" s="36">
        <v>0</v>
      </c>
      <c r="F36" s="31">
        <f t="shared" si="3"/>
        <v>0</v>
      </c>
    </row>
    <row r="37" spans="1:6" s="2" customFormat="1" ht="14.25" x14ac:dyDescent="0.25">
      <c r="A37" s="53">
        <v>28</v>
      </c>
      <c r="B37" s="13" t="s">
        <v>28</v>
      </c>
      <c r="C37" s="12">
        <v>200</v>
      </c>
      <c r="D37" s="11" t="s">
        <v>11</v>
      </c>
      <c r="E37" s="36">
        <v>0</v>
      </c>
      <c r="F37" s="37">
        <f t="shared" si="3"/>
        <v>0</v>
      </c>
    </row>
    <row r="38" spans="1:6" s="2" customFormat="1" ht="14.25" x14ac:dyDescent="0.25">
      <c r="A38" s="52">
        <v>29</v>
      </c>
      <c r="B38" s="23" t="s">
        <v>29</v>
      </c>
      <c r="C38" s="25">
        <v>50</v>
      </c>
      <c r="D38" s="26" t="s">
        <v>13</v>
      </c>
      <c r="E38" s="36">
        <v>0</v>
      </c>
      <c r="F38" s="31">
        <f t="shared" si="3"/>
        <v>0</v>
      </c>
    </row>
    <row r="39" spans="1:6" s="2" customFormat="1" ht="14.25" x14ac:dyDescent="0.25">
      <c r="A39" s="53">
        <v>30</v>
      </c>
      <c r="B39" s="15" t="s">
        <v>34</v>
      </c>
      <c r="C39" s="16">
        <v>10</v>
      </c>
      <c r="D39" s="11" t="s">
        <v>53</v>
      </c>
      <c r="E39" s="36">
        <v>0</v>
      </c>
      <c r="F39" s="37">
        <f t="shared" si="3"/>
        <v>0</v>
      </c>
    </row>
    <row r="40" spans="1:6" s="2" customFormat="1" ht="14.25" x14ac:dyDescent="0.25">
      <c r="A40" s="52">
        <v>31</v>
      </c>
      <c r="B40" s="27" t="s">
        <v>35</v>
      </c>
      <c r="C40" s="28">
        <v>50</v>
      </c>
      <c r="D40" s="29" t="s">
        <v>37</v>
      </c>
      <c r="E40" s="36">
        <v>0</v>
      </c>
      <c r="F40" s="31">
        <f t="shared" si="3"/>
        <v>0</v>
      </c>
    </row>
    <row r="41" spans="1:6" s="2" customFormat="1" ht="14.25" x14ac:dyDescent="0.25">
      <c r="A41" s="53">
        <v>32</v>
      </c>
      <c r="B41" s="15" t="s">
        <v>36</v>
      </c>
      <c r="C41" s="16">
        <v>50</v>
      </c>
      <c r="D41" s="17" t="s">
        <v>37</v>
      </c>
      <c r="E41" s="36">
        <v>0</v>
      </c>
      <c r="F41" s="37">
        <f t="shared" si="3"/>
        <v>0</v>
      </c>
    </row>
    <row r="42" spans="1:6" ht="14.25" x14ac:dyDescent="0.25">
      <c r="A42" s="69" t="s">
        <v>33</v>
      </c>
      <c r="B42" s="70"/>
      <c r="C42" s="70"/>
      <c r="D42" s="70"/>
      <c r="E42" s="71"/>
      <c r="F42" s="33">
        <f>SUM(F34:F41)</f>
        <v>0</v>
      </c>
    </row>
    <row r="43" spans="1:6" ht="14.25" x14ac:dyDescent="0.25">
      <c r="A43" s="2"/>
      <c r="B43" s="10"/>
      <c r="C43" s="2"/>
      <c r="D43" s="2"/>
      <c r="E43" s="2"/>
      <c r="F43" s="2"/>
    </row>
    <row r="44" spans="1:6" ht="14.25" x14ac:dyDescent="0.25">
      <c r="A44" s="69" t="s">
        <v>44</v>
      </c>
      <c r="B44" s="70"/>
      <c r="C44" s="70"/>
      <c r="D44" s="70"/>
      <c r="E44" s="71"/>
      <c r="F44" s="32">
        <f>SUM(F30+F42)</f>
        <v>200000</v>
      </c>
    </row>
    <row r="45" spans="1:6" ht="14.25" x14ac:dyDescent="0.25">
      <c r="A45" s="50">
        <v>33</v>
      </c>
      <c r="B45" s="30" t="s">
        <v>46</v>
      </c>
      <c r="C45" s="72"/>
      <c r="D45" s="73"/>
      <c r="E45" s="74"/>
      <c r="F45" s="36">
        <v>0</v>
      </c>
    </row>
    <row r="46" spans="1:6" ht="14.25" x14ac:dyDescent="0.25">
      <c r="A46" s="51">
        <v>34</v>
      </c>
      <c r="B46" s="14" t="s">
        <v>47</v>
      </c>
      <c r="C46" s="75"/>
      <c r="D46" s="76"/>
      <c r="E46" s="77"/>
      <c r="F46" s="36">
        <v>0</v>
      </c>
    </row>
    <row r="47" spans="1:6" ht="15.75" thickBot="1" x14ac:dyDescent="0.3">
      <c r="A47" s="50">
        <v>35</v>
      </c>
      <c r="B47" s="30" t="s">
        <v>48</v>
      </c>
      <c r="C47" s="78"/>
      <c r="D47" s="79"/>
      <c r="E47" s="80"/>
      <c r="F47" s="36">
        <v>0</v>
      </c>
    </row>
    <row r="48" spans="1:6" ht="16.5" thickBot="1" x14ac:dyDescent="0.3">
      <c r="A48" s="66" t="s">
        <v>31</v>
      </c>
      <c r="B48" s="67"/>
      <c r="C48" s="67"/>
      <c r="D48" s="67"/>
      <c r="E48" s="68"/>
      <c r="F48" s="34">
        <f>SUM(F44+F45+F46+F47)</f>
        <v>200000</v>
      </c>
    </row>
    <row r="49" spans="1:6" x14ac:dyDescent="0.25">
      <c r="A49" s="2"/>
      <c r="B49" s="10"/>
      <c r="C49" s="2"/>
      <c r="D49" s="2"/>
      <c r="E49" s="2"/>
      <c r="F49" s="2"/>
    </row>
    <row r="50" spans="1:6" x14ac:dyDescent="0.25">
      <c r="A50" s="61" t="s">
        <v>49</v>
      </c>
      <c r="B50" s="62"/>
      <c r="C50" s="62"/>
      <c r="D50" s="62"/>
      <c r="E50" s="62"/>
      <c r="F50" s="63"/>
    </row>
    <row r="51" spans="1:6" x14ac:dyDescent="0.25">
      <c r="A51" s="9" t="s">
        <v>0</v>
      </c>
      <c r="B51" s="1" t="s">
        <v>2</v>
      </c>
      <c r="C51" s="1" t="s">
        <v>1</v>
      </c>
      <c r="D51" s="8" t="s">
        <v>5</v>
      </c>
      <c r="E51" s="1" t="s">
        <v>6</v>
      </c>
      <c r="F51" s="1" t="s">
        <v>7</v>
      </c>
    </row>
    <row r="52" spans="1:6" s="2" customFormat="1" x14ac:dyDescent="0.25">
      <c r="A52" s="89">
        <f>A10</f>
        <v>5</v>
      </c>
      <c r="B52" s="38" t="s">
        <v>51</v>
      </c>
      <c r="C52" s="81">
        <v>1</v>
      </c>
      <c r="D52" s="81" t="s">
        <v>3</v>
      </c>
      <c r="E52" s="83">
        <v>0</v>
      </c>
      <c r="F52" s="85">
        <f>SUM(C52*E52)</f>
        <v>0</v>
      </c>
    </row>
    <row r="53" spans="1:6" ht="30" x14ac:dyDescent="0.25">
      <c r="A53" s="90"/>
      <c r="B53" s="39" t="s">
        <v>45</v>
      </c>
      <c r="C53" s="82"/>
      <c r="D53" s="82"/>
      <c r="E53" s="84"/>
      <c r="F53" s="86"/>
    </row>
    <row r="54" spans="1:6" x14ac:dyDescent="0.25">
      <c r="A54" s="64">
        <f>A11</f>
        <v>6</v>
      </c>
      <c r="B54" s="40" t="s">
        <v>59</v>
      </c>
      <c r="C54" s="64">
        <v>1</v>
      </c>
      <c r="D54" s="64" t="s">
        <v>3</v>
      </c>
      <c r="E54" s="83">
        <v>0</v>
      </c>
      <c r="F54" s="87">
        <f>SUM(C54*E54)</f>
        <v>0</v>
      </c>
    </row>
    <row r="55" spans="1:6" s="2" customFormat="1" ht="45" x14ac:dyDescent="0.25">
      <c r="A55" s="65"/>
      <c r="B55" s="22" t="s">
        <v>60</v>
      </c>
      <c r="C55" s="65"/>
      <c r="D55" s="65"/>
      <c r="E55" s="84"/>
      <c r="F55" s="88"/>
    </row>
    <row r="56" spans="1:6" x14ac:dyDescent="0.25">
      <c r="A56" s="2"/>
      <c r="B56" s="10"/>
      <c r="C56" s="2"/>
      <c r="D56" s="2"/>
      <c r="E56" s="2"/>
      <c r="F56" s="2"/>
    </row>
    <row r="57" spans="1:6" x14ac:dyDescent="0.25">
      <c r="A57" s="61" t="s">
        <v>56</v>
      </c>
      <c r="B57" s="62"/>
      <c r="C57" s="62"/>
      <c r="D57" s="62"/>
      <c r="E57" s="62"/>
      <c r="F57" s="63"/>
    </row>
    <row r="58" spans="1:6" x14ac:dyDescent="0.25">
      <c r="A58" s="9" t="s">
        <v>0</v>
      </c>
      <c r="B58" s="1" t="s">
        <v>2</v>
      </c>
      <c r="C58" s="1" t="s">
        <v>1</v>
      </c>
      <c r="D58" s="8" t="s">
        <v>5</v>
      </c>
      <c r="E58" s="1" t="s">
        <v>6</v>
      </c>
      <c r="F58" s="1" t="s">
        <v>7</v>
      </c>
    </row>
    <row r="59" spans="1:6" x14ac:dyDescent="0.25">
      <c r="A59" s="48">
        <f>A22</f>
        <v>17</v>
      </c>
      <c r="B59" s="45" t="s">
        <v>54</v>
      </c>
      <c r="C59" s="44">
        <v>0</v>
      </c>
      <c r="D59" s="44" t="s">
        <v>57</v>
      </c>
      <c r="E59" s="41">
        <v>0</v>
      </c>
      <c r="F59" s="42">
        <f>SUM(C59*E59)</f>
        <v>0</v>
      </c>
    </row>
    <row r="60" spans="1:6" x14ac:dyDescent="0.25">
      <c r="A60" s="49">
        <f>A22</f>
        <v>17</v>
      </c>
      <c r="B60" s="22" t="s">
        <v>54</v>
      </c>
      <c r="C60" s="18">
        <v>0</v>
      </c>
      <c r="D60" s="18" t="s">
        <v>58</v>
      </c>
      <c r="E60" s="46">
        <v>0</v>
      </c>
      <c r="F60" s="47">
        <f>SUM(C60*E60)</f>
        <v>0</v>
      </c>
    </row>
  </sheetData>
  <sheetProtection algorithmName="SHA-512" hashValue="lb8akZHSH9TDLsGRNZQSS4fZnl6bcSThPu/0EvMJrioeR1dOVxYLOB+aOZQwAuUaZ7hwaTcNK6m2+HQpQ3nq5g==" saltValue="1QVxHKtjCua/DAHr9i4ihQ==" spinCount="100000" sheet="1" objects="1" scenarios="1"/>
  <mergeCells count="23">
    <mergeCell ref="A57:F57"/>
    <mergeCell ref="E52:E53"/>
    <mergeCell ref="F52:F53"/>
    <mergeCell ref="C54:C55"/>
    <mergeCell ref="D54:D55"/>
    <mergeCell ref="E54:E55"/>
    <mergeCell ref="F54:F55"/>
    <mergeCell ref="A52:A53"/>
    <mergeCell ref="A1:F1"/>
    <mergeCell ref="A2:F2"/>
    <mergeCell ref="A4:F4"/>
    <mergeCell ref="A54:A55"/>
    <mergeCell ref="A50:F50"/>
    <mergeCell ref="A32:F32"/>
    <mergeCell ref="A48:E48"/>
    <mergeCell ref="A30:E30"/>
    <mergeCell ref="A42:E42"/>
    <mergeCell ref="A44:E44"/>
    <mergeCell ref="C45:E45"/>
    <mergeCell ref="C46:E46"/>
    <mergeCell ref="C47:E47"/>
    <mergeCell ref="C52:C53"/>
    <mergeCell ref="D52:D53"/>
  </mergeCells>
  <pageMargins left="0.7" right="0.7" top="0.75" bottom="0.75" header="0.3" footer="0.3"/>
  <pageSetup scale="64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987</Spec_x0020__x0023_>
    <EmailSubject xmlns="http://schemas.microsoft.com/sharepoint/v3" xsi:nil="true"/>
    <Spec_x0020__x0023_ xmlns="b3fec781-62d2-4f50-9b0f-56b6ddda0866">088-19</Spec_x0020__x0023_>
    <Doc_x0020_Type xmlns="c0086056-5044-4a33-b29f-c75672ab2bba">Addendum 2</Doc_x0020_Type>
    <S_Year xmlns="c0086056-5044-4a33-b29f-c75672ab2bba">2019</S_Year>
    <EmailCc xmlns="http://schemas.microsoft.com/sharepoint/v3" xsi:nil="true"/>
    <_dlc_DocId xmlns="53dbc0f4-2d3d-44b3-9905-25b4807b1361">EV5DVUR6RRZR-1275146407-34516</_dlc_DocId>
    <_dlc_DocIdUrl xmlns="53dbc0f4-2d3d-44b3-9905-25b4807b1361">
      <Url>http://finance/supply/pba/_layouts/15/DocIdRedir.aspx?ID=EV5DVUR6RRZR-1275146407-34516</Url>
      <Description>EV5DVUR6RRZR-1275146407-34516</Description>
    </_dlc_DocIdUrl>
  </documentManagement>
</p:properties>
</file>

<file path=customXml/itemProps1.xml><?xml version="1.0" encoding="utf-8"?>
<ds:datastoreItem xmlns:ds="http://schemas.openxmlformats.org/officeDocument/2006/customXml" ds:itemID="{B57D5D1F-0A6F-4B72-A4AC-427D7304E4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FA5751-5606-4678-A980-0FA6984713D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63806C2-27F8-4C15-A896-D34ED0B97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857CBB-E204-4E9E-822C-32552021F5FD}">
  <ds:schemaRefs>
    <ds:schemaRef ds:uri="http://schemas.microsoft.com/office/2006/documentManagement/types"/>
    <ds:schemaRef ds:uri="b3fec781-62d2-4f50-9b0f-56b6ddda0866"/>
    <ds:schemaRef ds:uri="af23f7e8-60b8-4754-8d26-933e50c84a94"/>
    <ds:schemaRef ds:uri="a6a118c7-e855-4f4e-b8ad-80e33b796d8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c0086056-5044-4a33-b29f-c75672ab2bba"/>
    <ds:schemaRef ds:uri="53dbc0f4-2d3d-44b3-9905-25b4807b13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088-19 - Addendum 2 Appendix B - Workbook</dc:title>
  <dc:creator>Grinnan, Mindy H. (Randstad)</dc:creator>
  <cp:lastModifiedBy>JEA User</cp:lastModifiedBy>
  <cp:lastPrinted>2019-06-03T18:15:11Z</cp:lastPrinted>
  <dcterms:created xsi:type="dcterms:W3CDTF">2016-07-08T17:30:41Z</dcterms:created>
  <dcterms:modified xsi:type="dcterms:W3CDTF">2019-06-05T15:11:51Z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f6f39c92-a3b0-4fe6-85d6-5803daba726d</vt:lpwstr>
  </property>
</Properties>
</file>