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28800" windowHeight="12300" tabRatio="940"/>
  </bookViews>
  <sheets>
    <sheet name="Bid Totals" sheetId="11" r:id="rId1"/>
    <sheet name="Northside Gen." sheetId="1" r:id="rId2"/>
    <sheet name="CT's" sheetId="2" r:id="rId3"/>
    <sheet name="Water Plants" sheetId="5" r:id="rId4"/>
    <sheet name="Core City &amp; BioSolids" sheetId="8" r:id="rId5"/>
    <sheet name="North Grid" sheetId="7" r:id="rId6"/>
    <sheet name="East Grid" sheetId="14" r:id="rId7"/>
    <sheet name="South Grid" sheetId="6" r:id="rId8"/>
    <sheet name="West Grid" sheetId="15" r:id="rId9"/>
    <sheet name="St Johns Grid" sheetId="9" r:id="rId10"/>
    <sheet name="Nassau Grid" sheetId="18" r:id="rId11"/>
    <sheet name="T&amp;M Rates" sheetId="16" r:id="rId12"/>
    <sheet name="Load Tests" sheetId="17" r:id="rId13"/>
  </sheets>
  <definedNames>
    <definedName name="_xlnm.Print_Area" localSheetId="1">'Northside Gen.'!$A$1:$L$56</definedName>
    <definedName name="_xlnm.Print_Area" localSheetId="3">'Water Plants'!$A$1:$L$43</definedName>
    <definedName name="_xlnm.Print_Titles" localSheetId="10">'Nassau Grid'!#REF!</definedName>
    <definedName name="_xlnm.Print_Titles" localSheetId="1">'Northside Gen.'!$1:$6</definedName>
    <definedName name="_xlnm.Print_Titles" localSheetId="9">'St Johns Grid'!#REF!</definedName>
    <definedName name="_xlnm.Print_Titles" localSheetId="3">'Water Plants'!$1:$6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9" l="1"/>
  <c r="E14" i="17"/>
  <c r="L15" i="8" l="1"/>
  <c r="L19" i="5"/>
  <c r="L41" i="5"/>
  <c r="K56" i="1"/>
  <c r="L55" i="1"/>
  <c r="L54" i="1"/>
  <c r="I20" i="2" l="1"/>
  <c r="I18" i="2"/>
  <c r="I17" i="2"/>
  <c r="I19" i="2"/>
  <c r="E13" i="17" l="1"/>
  <c r="E12" i="17"/>
  <c r="E11" i="17"/>
  <c r="E10" i="17"/>
  <c r="E9" i="17"/>
  <c r="E8" i="17"/>
  <c r="E7" i="17"/>
  <c r="E6" i="17"/>
  <c r="E5" i="17"/>
  <c r="I17" i="9" l="1"/>
  <c r="I16" i="9"/>
  <c r="I15" i="9"/>
  <c r="I14" i="9"/>
  <c r="I13" i="9"/>
  <c r="I12" i="9"/>
  <c r="I10" i="9"/>
  <c r="I11" i="9"/>
  <c r="K45" i="15"/>
  <c r="I9" i="18" l="1"/>
  <c r="I8" i="18"/>
  <c r="L9" i="1"/>
  <c r="H10" i="18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2" i="15"/>
  <c r="L21" i="15"/>
  <c r="L20" i="15"/>
  <c r="L19" i="15"/>
  <c r="L18" i="15"/>
  <c r="L17" i="15"/>
  <c r="L16" i="15"/>
  <c r="L15" i="15"/>
  <c r="I10" i="18" l="1"/>
  <c r="B22" i="11" s="1"/>
  <c r="E13" i="16" l="1"/>
  <c r="F13" i="16" s="1"/>
  <c r="E12" i="16"/>
  <c r="F12" i="16" s="1"/>
  <c r="F7" i="16"/>
  <c r="F6" i="16"/>
  <c r="F16" i="16" l="1"/>
  <c r="B24" i="11" s="1"/>
  <c r="L33" i="8"/>
  <c r="L32" i="8"/>
  <c r="L31" i="8"/>
  <c r="L30" i="8"/>
  <c r="L29" i="8"/>
  <c r="K38" i="8"/>
  <c r="L16" i="8"/>
  <c r="B26" i="11" l="1"/>
  <c r="H18" i="14"/>
  <c r="I17" i="14"/>
  <c r="K23" i="7"/>
  <c r="L20" i="7"/>
  <c r="L21" i="7"/>
  <c r="L22" i="7"/>
  <c r="H14" i="6"/>
  <c r="L26" i="5"/>
  <c r="L29" i="5"/>
  <c r="L30" i="5"/>
  <c r="L28" i="5"/>
  <c r="L27" i="5"/>
  <c r="L23" i="5"/>
  <c r="L21" i="5"/>
  <c r="L17" i="5"/>
  <c r="L22" i="5"/>
  <c r="L18" i="5"/>
  <c r="L20" i="5"/>
  <c r="L31" i="5"/>
  <c r="L14" i="5"/>
  <c r="K43" i="5"/>
  <c r="L42" i="5"/>
  <c r="L40" i="5"/>
  <c r="L39" i="5"/>
  <c r="H22" i="2" l="1"/>
  <c r="L27" i="1" l="1"/>
  <c r="L29" i="1"/>
  <c r="L28" i="1"/>
  <c r="L30" i="1"/>
  <c r="L25" i="1"/>
  <c r="L26" i="1"/>
  <c r="L7" i="1"/>
  <c r="L8" i="1"/>
  <c r="L17" i="1"/>
  <c r="L52" i="1"/>
  <c r="L53" i="1"/>
  <c r="L49" i="1"/>
  <c r="L10" i="1"/>
  <c r="L11" i="1"/>
  <c r="L12" i="1"/>
  <c r="L13" i="1"/>
  <c r="L14" i="1"/>
  <c r="L15" i="1"/>
  <c r="L16" i="1"/>
  <c r="L51" i="1"/>
  <c r="L50" i="1"/>
  <c r="L35" i="8"/>
  <c r="L34" i="8"/>
  <c r="L28" i="8"/>
  <c r="L14" i="15"/>
  <c r="L13" i="15"/>
  <c r="L12" i="15"/>
  <c r="L11" i="15"/>
  <c r="L10" i="15"/>
  <c r="L9" i="15"/>
  <c r="L8" i="15"/>
  <c r="L7" i="15"/>
  <c r="L45" i="15" s="1"/>
  <c r="B18" i="11" s="1"/>
  <c r="L17" i="8"/>
  <c r="L14" i="8"/>
  <c r="L13" i="8"/>
  <c r="L12" i="8"/>
  <c r="L11" i="8"/>
  <c r="L10" i="8"/>
  <c r="L9" i="8"/>
  <c r="L8" i="8"/>
  <c r="L7" i="8"/>
  <c r="I16" i="14"/>
  <c r="I15" i="14"/>
  <c r="I14" i="14"/>
  <c r="I13" i="14"/>
  <c r="I12" i="14"/>
  <c r="I11" i="14"/>
  <c r="I10" i="14"/>
  <c r="I9" i="14"/>
  <c r="I8" i="14"/>
  <c r="I7" i="14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I13" i="6"/>
  <c r="I12" i="6"/>
  <c r="I11" i="6"/>
  <c r="I10" i="6"/>
  <c r="I9" i="6"/>
  <c r="I8" i="6"/>
  <c r="I7" i="6"/>
  <c r="L8" i="5"/>
  <c r="L13" i="5"/>
  <c r="L12" i="5"/>
  <c r="L9" i="5"/>
  <c r="L11" i="5"/>
  <c r="L10" i="5"/>
  <c r="L7" i="5"/>
  <c r="L15" i="5"/>
  <c r="L25" i="5"/>
  <c r="L24" i="5"/>
  <c r="L16" i="5"/>
  <c r="I21" i="2"/>
  <c r="I16" i="2"/>
  <c r="I15" i="2"/>
  <c r="I14" i="2"/>
  <c r="I13" i="2"/>
  <c r="I12" i="2"/>
  <c r="I11" i="2"/>
  <c r="I18" i="9" l="1"/>
  <c r="B20" i="11" s="1"/>
  <c r="L38" i="8"/>
  <c r="B10" i="11" s="1"/>
  <c r="I18" i="14"/>
  <c r="B14" i="11" s="1"/>
  <c r="L23" i="7"/>
  <c r="B12" i="11" s="1"/>
  <c r="I14" i="6"/>
  <c r="B16" i="11" s="1"/>
  <c r="L43" i="5"/>
  <c r="B8" i="11" s="1"/>
  <c r="I22" i="2"/>
  <c r="B6" i="11" s="1"/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24" i="1"/>
  <c r="L18" i="1"/>
  <c r="L19" i="1"/>
  <c r="L20" i="1"/>
  <c r="L23" i="1"/>
  <c r="L22" i="1"/>
  <c r="L21" i="1"/>
  <c r="L31" i="1"/>
  <c r="L33" i="1"/>
  <c r="L32" i="1"/>
  <c r="L56" i="1" l="1"/>
  <c r="B4" i="11" s="1"/>
  <c r="B28" i="11" s="1"/>
</calcChain>
</file>

<file path=xl/sharedStrings.xml><?xml version="1.0" encoding="utf-8"?>
<sst xmlns="http://schemas.openxmlformats.org/spreadsheetml/2006/main" count="1210" uniqueCount="655">
  <si>
    <t>Bid Item #</t>
  </si>
  <si>
    <t>Equipment
Location</t>
  </si>
  <si>
    <t>Hoist Mfg.
UON</t>
  </si>
  <si>
    <t>Model #</t>
  </si>
  <si>
    <t>Serial #</t>
  </si>
  <si>
    <t>Capacity
(tons)</t>
  </si>
  <si>
    <t>Yale</t>
  </si>
  <si>
    <t>Konecranes</t>
  </si>
  <si>
    <t>XN25500020</t>
  </si>
  <si>
    <t>P12TC02B02</t>
  </si>
  <si>
    <t>65-38073HT</t>
  </si>
  <si>
    <t>W305093A</t>
  </si>
  <si>
    <t>W314254-A</t>
  </si>
  <si>
    <t>E0809176</t>
  </si>
  <si>
    <t>Harrington</t>
  </si>
  <si>
    <t>Turbine Bldg. Bridge Crane
4th Floor</t>
  </si>
  <si>
    <t>Aux</t>
  </si>
  <si>
    <t>Main</t>
  </si>
  <si>
    <t>Inspection Costs</t>
  </si>
  <si>
    <t>Annual</t>
  </si>
  <si>
    <t>Five-Year
Totals</t>
  </si>
  <si>
    <t>N/A</t>
  </si>
  <si>
    <t>N00-MB57-014</t>
  </si>
  <si>
    <t>N00-MB57-012</t>
  </si>
  <si>
    <t>N00-MB57-011</t>
  </si>
  <si>
    <t>N00-MB57-015</t>
  </si>
  <si>
    <t>N00-MB57-001</t>
  </si>
  <si>
    <t>N00-MB57-002</t>
  </si>
  <si>
    <t>N00-MB57-003</t>
  </si>
  <si>
    <t>Electric Shop Bridge Crane
Ground Floor</t>
  </si>
  <si>
    <t>N01 Bed Ash Surge Hopper</t>
  </si>
  <si>
    <t>N01 SB MNX "A"
12th Floor
Column "E9"</t>
  </si>
  <si>
    <t>N01 SB MNX "B"
12th Floor
Column "E5"</t>
  </si>
  <si>
    <t>XN102000
12M16T2CT4I</t>
  </si>
  <si>
    <t>Total 5-Year Cost  -  North Grid</t>
  </si>
  <si>
    <t>Total 5-Year Cost  -  West Grid</t>
  </si>
  <si>
    <t>Total 5-Year Cost  -  Combustion Turbines</t>
  </si>
  <si>
    <t>Total 5-Year Cost  -  T&amp;M Rates</t>
  </si>
  <si>
    <t>N01 12th Floor
Column "C2"</t>
  </si>
  <si>
    <t>N01-MB57-004</t>
  </si>
  <si>
    <t>N01-MB57-005</t>
  </si>
  <si>
    <t>N01-MB57-008</t>
  </si>
  <si>
    <t>N01-MB57-009</t>
  </si>
  <si>
    <t>N01-MB57-010</t>
  </si>
  <si>
    <t>N01-MB57-011</t>
  </si>
  <si>
    <t>N01-MB57-012</t>
  </si>
  <si>
    <t>N01 SDA Jib Crane and Hoist</t>
  </si>
  <si>
    <t>N01 Fabric Filter Outside Jib</t>
  </si>
  <si>
    <t>N01 Fabric Filter "A"</t>
  </si>
  <si>
    <t>N01 Fabric Filter "B"</t>
  </si>
  <si>
    <t>N01 Fabric Filter "C"</t>
  </si>
  <si>
    <t>N01 Fabric Filter "D"</t>
  </si>
  <si>
    <t>CM</t>
  </si>
  <si>
    <t>N02-MB57-001</t>
  </si>
  <si>
    <t>N02-MB57-002</t>
  </si>
  <si>
    <t>N02 Bed Ash Surge Hopper</t>
  </si>
  <si>
    <t>N02 SB MNX "A" 12th Floor
Column "E21"</t>
  </si>
  <si>
    <t>E0910112</t>
  </si>
  <si>
    <t>XN05-100054-H08SZE</t>
  </si>
  <si>
    <t>N02 SB MNX "B" 12th Floor
Column "E17"</t>
  </si>
  <si>
    <t>N02-MB57-003</t>
  </si>
  <si>
    <t>N02-MB57-004</t>
  </si>
  <si>
    <t>N02-MB57-005</t>
  </si>
  <si>
    <t>N02-MB57-008</t>
  </si>
  <si>
    <t>N02-MB57-009</t>
  </si>
  <si>
    <t>N02-MB57-010</t>
  </si>
  <si>
    <t>N02-MB57-011</t>
  </si>
  <si>
    <t>N02-MB57-012</t>
  </si>
  <si>
    <t>N02 Fabric Filter "A"</t>
  </si>
  <si>
    <t>N02 Fabric Filter "B"</t>
  </si>
  <si>
    <t>N02 Fabric Filter "C"</t>
  </si>
  <si>
    <t>N02 Fabric Filter "D"</t>
  </si>
  <si>
    <t>N01 12th Floor
Column "C15"</t>
  </si>
  <si>
    <t>N02 SDA Jib Crane and Hoist</t>
  </si>
  <si>
    <t>Coffing</t>
  </si>
  <si>
    <t>EC3F124VUD</t>
  </si>
  <si>
    <t>E0910165</t>
  </si>
  <si>
    <t>EC2032-4</t>
  </si>
  <si>
    <t>DKU5-500-KV2-F4</t>
  </si>
  <si>
    <t>DKUN16-1600-KV1-F4</t>
  </si>
  <si>
    <t>N02 Fabric Filter</t>
  </si>
  <si>
    <t>LS Prep Bldg. Dryer/Mill "A" North
2nd Floor</t>
  </si>
  <si>
    <t>LS Prep Bldg. Dryer/Mill "B" Mid
2nd Floor</t>
  </si>
  <si>
    <t>LS Prep Bldg. Dryer/Mill "C" South
2nd Floor</t>
  </si>
  <si>
    <t>LS Prep Bldg. North
Top Floor</t>
  </si>
  <si>
    <t>LS Prep Bldg. Mid
Top Floor</t>
  </si>
  <si>
    <t>LS Prep Bldg. South
Top Floor</t>
  </si>
  <si>
    <t>N01 Fly Ash Silo Hoist</t>
  </si>
  <si>
    <t>N01 Bed Ash Silo Hoist</t>
  </si>
  <si>
    <t>N02 Fly Ash Silo Hoist</t>
  </si>
  <si>
    <t>N02 Bed Ash Silo Hoist</t>
  </si>
  <si>
    <t>N00-MB57-004</t>
  </si>
  <si>
    <t>N00-MB57-007</t>
  </si>
  <si>
    <t>N00-MB57-922</t>
  </si>
  <si>
    <t>N00-MB57-926</t>
  </si>
  <si>
    <t>N00-MB57-923</t>
  </si>
  <si>
    <t>N00-MB57-927</t>
  </si>
  <si>
    <t>BEW5X20
RT15D4</t>
  </si>
  <si>
    <t>EEW5X20
RT25S2</t>
  </si>
  <si>
    <t>BEW5X33
RT12S4</t>
  </si>
  <si>
    <t>KELB0132</t>
  </si>
  <si>
    <t>1984076A</t>
  </si>
  <si>
    <t>1984076E</t>
  </si>
  <si>
    <t>1983977A</t>
  </si>
  <si>
    <t>2102845A</t>
  </si>
  <si>
    <t>N00-MB57-314</t>
  </si>
  <si>
    <t>N00-MB57-315</t>
  </si>
  <si>
    <t>MNX Hoist
Tripper Floor</t>
  </si>
  <si>
    <t>Transfer 
Bldg. #5</t>
  </si>
  <si>
    <t>Ship Unloader Hoist #1</t>
  </si>
  <si>
    <t>Ship Unloader Hoist #2</t>
  </si>
  <si>
    <t>Storeroom #4</t>
  </si>
  <si>
    <t>420L-1/1STD</t>
  </si>
  <si>
    <t>T67239</t>
  </si>
  <si>
    <t>43JJ120</t>
  </si>
  <si>
    <t>16-305087</t>
  </si>
  <si>
    <t>32-305086</t>
  </si>
  <si>
    <t>GEC Warehouse</t>
  </si>
  <si>
    <t>Mid-Atlantic</t>
  </si>
  <si>
    <t>Bridge Crane</t>
  </si>
  <si>
    <t>E-4105</t>
  </si>
  <si>
    <t>KGS Warehouse North</t>
  </si>
  <si>
    <t>KGS Warehouse South</t>
  </si>
  <si>
    <t>Spanmaster/Yale</t>
  </si>
  <si>
    <t>ACI</t>
  </si>
  <si>
    <t>W307293B</t>
  </si>
  <si>
    <t>WRLH01024 S02041</t>
  </si>
  <si>
    <t>BEW3X22 RT16S2</t>
  </si>
  <si>
    <t>B51 Turbine Enclosure</t>
  </si>
  <si>
    <t>B52 Turbine Enclosure</t>
  </si>
  <si>
    <t>B53 Turbine Enclosure</t>
  </si>
  <si>
    <t>HFW04732</t>
  </si>
  <si>
    <t>JEA
Equipment ID</t>
  </si>
  <si>
    <t>A-Framed Mounted Hoists &amp; Cranes</t>
  </si>
  <si>
    <t>Fairfax WTP
3020 Fairfax St 32209</t>
  </si>
  <si>
    <t>Southeast WTP 13600 W.M. Davis Parkway 32224</t>
  </si>
  <si>
    <t>Main St WTP 1002 N. Main St
32206</t>
  </si>
  <si>
    <t>FF-01248333</t>
  </si>
  <si>
    <t>MS-01
Portable</t>
  </si>
  <si>
    <t>SW-036
Shop</t>
  </si>
  <si>
    <t>Highlands WTP 801 Beckner St 32218</t>
  </si>
  <si>
    <t>Ridenhour WTP 102 Kernan Blvd 32225</t>
  </si>
  <si>
    <t>Hendricks WTP 1418 Kings Ave 32207</t>
  </si>
  <si>
    <t>Arlington WTP 1425 Maitland Rd 32211</t>
  </si>
  <si>
    <t>Cecil WTP 13601 Normandy Blvd 32221</t>
  </si>
  <si>
    <t>Comm. Hall WTP 2935 Orange Pickers Rd 32223</t>
  </si>
  <si>
    <t>Brierwood WTP 6513 Powers Ave 32207</t>
  </si>
  <si>
    <t>Deerwood 3 WTP 7587 Southside Blvd 32256</t>
  </si>
  <si>
    <t>Bartram Re-Pump 4503 Racetrack Rd 32259</t>
  </si>
  <si>
    <t>Greenland WTP 6850 Energy Center Dr 32256</t>
  </si>
  <si>
    <t>RID02
SHOP</t>
  </si>
  <si>
    <t>HL-01
234979</t>
  </si>
  <si>
    <t>RID02
252085</t>
  </si>
  <si>
    <t>HD-01
252086</t>
  </si>
  <si>
    <t>AR-01
252089</t>
  </si>
  <si>
    <t>CC-01
252089</t>
  </si>
  <si>
    <t>CH-01252090</t>
  </si>
  <si>
    <t>BR-01
252091</t>
  </si>
  <si>
    <t>DW-01
SHOP
CRANE</t>
  </si>
  <si>
    <t>BT-01
263518</t>
  </si>
  <si>
    <t>GR-01
269640</t>
  </si>
  <si>
    <t>Westlake WTP 4770 Cisco Lake Dr West 32219</t>
  </si>
  <si>
    <t>Marietta WTP 201 North McCargo St 32220</t>
  </si>
  <si>
    <t>Lovegrove WTP 5575 Barker St 32207</t>
  </si>
  <si>
    <t>Norwood WTP 1033 Escambia St 32208</t>
  </si>
  <si>
    <t>Lakeshore WTP 2113 Hamilton St 32210</t>
  </si>
  <si>
    <t>McDuff WTP 1040 South McDuff Ave 32205</t>
  </si>
  <si>
    <t>Oakridge WTP 11789 Saints Rd 32246</t>
  </si>
  <si>
    <t>Southwest WTP 7754 Wheat Rd 32244</t>
  </si>
  <si>
    <t>St Johns Forest 2740-1 CR 210 32259</t>
  </si>
  <si>
    <t>River Oaks Re-Pump 1851 River Oaks Rd 32207</t>
  </si>
  <si>
    <t>WL-01
234976</t>
  </si>
  <si>
    <t>MA-01
234977</t>
  </si>
  <si>
    <t>LG-01
234978</t>
  </si>
  <si>
    <t>NOW-01
248331</t>
  </si>
  <si>
    <t>LS-01
252084</t>
  </si>
  <si>
    <t>MD-01
252088</t>
  </si>
  <si>
    <t>OR-01
252092</t>
  </si>
  <si>
    <t>SW-01
252094</t>
  </si>
  <si>
    <t>SW-01
SHOP</t>
  </si>
  <si>
    <t>WT-011
257170</t>
  </si>
  <si>
    <t>WT-005
252171</t>
  </si>
  <si>
    <t>RO-01
264539</t>
  </si>
  <si>
    <t>11305 Harts Rd</t>
  </si>
  <si>
    <t>10800 Keyhaven Blvd</t>
  </si>
  <si>
    <t>604 Water St</t>
  </si>
  <si>
    <t>834 Bay St</t>
  </si>
  <si>
    <t>210 Hollybrook St</t>
  </si>
  <si>
    <t>2304 McMillan St</t>
  </si>
  <si>
    <t>1640 Talleyrand Ave</t>
  </si>
  <si>
    <t>5300 Buffalo Ave</t>
  </si>
  <si>
    <t>718 Standish Ave</t>
  </si>
  <si>
    <t>96237 Amelia Concourse WWTP Yulee, FL</t>
  </si>
  <si>
    <t>1840 Cedar Bay Rd
MNX Shop</t>
  </si>
  <si>
    <t>1841 Cedar Bay Rd
MNX Shop</t>
  </si>
  <si>
    <t>1842 Cedar Bay Rd
Blower Bldg.</t>
  </si>
  <si>
    <t>Wright</t>
  </si>
  <si>
    <t>Chester Hoist</t>
  </si>
  <si>
    <t>Budget</t>
  </si>
  <si>
    <t>Coff</t>
  </si>
  <si>
    <t>J. Herbert Corp.
Gantry Crane</t>
  </si>
  <si>
    <t>Met-Track</t>
  </si>
  <si>
    <t>CM Loadstar
(electric)</t>
  </si>
  <si>
    <t>CEW550ST20702</t>
  </si>
  <si>
    <t>Valustar</t>
  </si>
  <si>
    <t>Zephyr</t>
  </si>
  <si>
    <t>05</t>
  </si>
  <si>
    <t>Lodestar</t>
  </si>
  <si>
    <t>EC8012.3</t>
  </si>
  <si>
    <t>02</t>
  </si>
  <si>
    <t>THUG-DM</t>
  </si>
  <si>
    <t>Metreel</t>
  </si>
  <si>
    <t>AZ227396</t>
  </si>
  <si>
    <t>AZ227387</t>
  </si>
  <si>
    <t>LW1801RY</t>
  </si>
  <si>
    <t>TR1269</t>
  </si>
  <si>
    <t>L934CD</t>
  </si>
  <si>
    <t>SNER0206</t>
  </si>
  <si>
    <t>06/05/06490</t>
  </si>
  <si>
    <t>EC3E14YHD</t>
  </si>
  <si>
    <t>Mandarin WRF Building 1
MNX Shop</t>
  </si>
  <si>
    <t>Mandarin WRF Building 2
Influent Wetwell</t>
  </si>
  <si>
    <t>Mandarin WRF Building 3
Blower Room</t>
  </si>
  <si>
    <t>Mandarin WRF Building 5
Thickener Room</t>
  </si>
  <si>
    <t>Mandarin WRF Building 7
Return Pump Rm</t>
  </si>
  <si>
    <t>Mandarin WRF Building 9
Internal Recycle Pumps</t>
  </si>
  <si>
    <t>Mandarin WRF River UV Module Hoist</t>
  </si>
  <si>
    <t>01</t>
  </si>
  <si>
    <t>03</t>
  </si>
  <si>
    <t>06</t>
  </si>
  <si>
    <t>04</t>
  </si>
  <si>
    <t>07</t>
  </si>
  <si>
    <t>NERO 20L</t>
  </si>
  <si>
    <t>L05020S122-7103</t>
  </si>
  <si>
    <t>L05020S122-7123</t>
  </si>
  <si>
    <t>L05020S162-7103</t>
  </si>
  <si>
    <t>Shaw-Box</t>
  </si>
  <si>
    <t>L05020S122-7102</t>
  </si>
  <si>
    <t>72L1004OS14</t>
  </si>
  <si>
    <t>XNIO</t>
  </si>
  <si>
    <t>L5-84952</t>
  </si>
  <si>
    <t>0006304</t>
  </si>
  <si>
    <t>L6-85546</t>
  </si>
  <si>
    <t>L6-85547</t>
  </si>
  <si>
    <t>L6-85545</t>
  </si>
  <si>
    <t>97F-30709</t>
  </si>
  <si>
    <t>12403-11939</t>
  </si>
  <si>
    <t>200 SR A1A</t>
  </si>
  <si>
    <t>2588 Lofberg Dr.</t>
  </si>
  <si>
    <t>Arlington East Blower Bldg.</t>
  </si>
  <si>
    <t>Arlington East Chlorine Bldg.</t>
  </si>
  <si>
    <t>Arlington East Maint. Shop</t>
  </si>
  <si>
    <t>Arlington East Storage Area</t>
  </si>
  <si>
    <t>Arlington East Storage Pump Drop Off</t>
  </si>
  <si>
    <t>Arlington East
UV</t>
  </si>
  <si>
    <t>2045 Utah Ave.</t>
  </si>
  <si>
    <t>5802 Harris St.</t>
  </si>
  <si>
    <t>10477 Bradley Rd.</t>
  </si>
  <si>
    <t>7833 Holiday Rd.</t>
  </si>
  <si>
    <t>201 SR A1A</t>
  </si>
  <si>
    <t>UV</t>
  </si>
  <si>
    <t>A Frame</t>
  </si>
  <si>
    <t>Station Crane</t>
  </si>
  <si>
    <t>Blower Bldg. Crane</t>
  </si>
  <si>
    <t>Chlorine Bldg. Crane</t>
  </si>
  <si>
    <t>Maint. Shop Crane</t>
  </si>
  <si>
    <t>Overhead Crane</t>
  </si>
  <si>
    <t>Jib Crane</t>
  </si>
  <si>
    <t>UV Bridge Crane</t>
  </si>
  <si>
    <t>Station Overhead Crane</t>
  </si>
  <si>
    <t>SPANCO</t>
  </si>
  <si>
    <t>CA-10</t>
  </si>
  <si>
    <t>106-NU</t>
  </si>
  <si>
    <t>YEL513MT16S1</t>
  </si>
  <si>
    <t>Jla-588-qmd</t>
  </si>
  <si>
    <t>Sheppard Niles</t>
  </si>
  <si>
    <t>ACI Hoist</t>
  </si>
  <si>
    <t>Robbin &amp; Myers</t>
  </si>
  <si>
    <t>David Round &amp; Son</t>
  </si>
  <si>
    <t>Reliable Crane</t>
  </si>
  <si>
    <t>Satellite</t>
  </si>
  <si>
    <t>ER020L</t>
  </si>
  <si>
    <t>00070403</t>
  </si>
  <si>
    <t>Loadstar</t>
  </si>
  <si>
    <t>L3119UR</t>
  </si>
  <si>
    <t>JLC40083-15</t>
  </si>
  <si>
    <t>JMA6635RB-1</t>
  </si>
  <si>
    <t>AP5715</t>
  </si>
  <si>
    <t>LW350RA</t>
  </si>
  <si>
    <t>WRLH0226S342</t>
  </si>
  <si>
    <t>RE020L</t>
  </si>
  <si>
    <t>JM1306SV</t>
  </si>
  <si>
    <t>YH0440J</t>
  </si>
  <si>
    <t>JLC10162-20</t>
  </si>
  <si>
    <t>Building 17
Blower</t>
  </si>
  <si>
    <t>Building 1
MPS</t>
  </si>
  <si>
    <t>North Pit
#24</t>
  </si>
  <si>
    <t>South Pit
#25</t>
  </si>
  <si>
    <t>Main Building #2</t>
  </si>
  <si>
    <t>Machine Shop</t>
  </si>
  <si>
    <t>Electric Shop</t>
  </si>
  <si>
    <t>Grit Effluent Channel</t>
  </si>
  <si>
    <t>15A</t>
  </si>
  <si>
    <t>15B</t>
  </si>
  <si>
    <t>GC3M07-02520-2</t>
  </si>
  <si>
    <t>T 4-4799</t>
  </si>
  <si>
    <t>T06-05-0279</t>
  </si>
  <si>
    <t>Building 14</t>
  </si>
  <si>
    <t>2202405A</t>
  </si>
  <si>
    <t>W318556A</t>
  </si>
  <si>
    <t>HLY87128</t>
  </si>
  <si>
    <t>TEC3E-152 NHD</t>
  </si>
  <si>
    <t>MNX Shop
Building #1</t>
  </si>
  <si>
    <t>Aux Building
Building #6</t>
  </si>
  <si>
    <t>Power Building
Building #5</t>
  </si>
  <si>
    <t>Pump Room
Building #10</t>
  </si>
  <si>
    <t>UV #2 Treatment
West Unit</t>
  </si>
  <si>
    <t>UV #2 Treatment
East Unit</t>
  </si>
  <si>
    <t>UV #1 Treatment
West Unit</t>
  </si>
  <si>
    <t>UV #1 Treatment
East Unit</t>
  </si>
  <si>
    <t>SW1</t>
  </si>
  <si>
    <t>SW2</t>
  </si>
  <si>
    <t>SW3</t>
  </si>
  <si>
    <t>SW4</t>
  </si>
  <si>
    <t>SW5</t>
  </si>
  <si>
    <t>SW6</t>
  </si>
  <si>
    <t>SW7</t>
  </si>
  <si>
    <t>SW8</t>
  </si>
  <si>
    <t>Cleveland Tramrail</t>
  </si>
  <si>
    <t>5104 118th St
(Eastmaster)</t>
  </si>
  <si>
    <t>5105 118th St
(Eastmaster)</t>
  </si>
  <si>
    <t>5106 118th St
(Eastmaster)</t>
  </si>
  <si>
    <t>7039 Alachua Ave</t>
  </si>
  <si>
    <t>4140 Kingsbury St</t>
  </si>
  <si>
    <t>4881 Timuquana Rd</t>
  </si>
  <si>
    <t>6217 Wilson Blvd</t>
  </si>
  <si>
    <t>WG1</t>
  </si>
  <si>
    <t>WG2</t>
  </si>
  <si>
    <t>WG3</t>
  </si>
  <si>
    <t>WG4</t>
  </si>
  <si>
    <t>WG5</t>
  </si>
  <si>
    <t>WG6</t>
  </si>
  <si>
    <t>WG7</t>
  </si>
  <si>
    <t>WG8</t>
  </si>
  <si>
    <t>WC200-B2-14-W16</t>
  </si>
  <si>
    <t>J360925D</t>
  </si>
  <si>
    <t>Cable Winch</t>
  </si>
  <si>
    <t>Columbia</t>
  </si>
  <si>
    <t>R&amp;M Crane</t>
  </si>
  <si>
    <t>T-AY-19</t>
  </si>
  <si>
    <t>A0004135</t>
  </si>
  <si>
    <t>KM Series</t>
  </si>
  <si>
    <t>YSH-200</t>
  </si>
  <si>
    <t>S</t>
  </si>
  <si>
    <t>Cyclone S</t>
  </si>
  <si>
    <t>M3687</t>
  </si>
  <si>
    <t>SC526</t>
  </si>
  <si>
    <t>L5590SQ</t>
  </si>
  <si>
    <t>Description</t>
  </si>
  <si>
    <t>Unit Price
(UP)</t>
  </si>
  <si>
    <t>Up to 1 Ton Load Test</t>
  </si>
  <si>
    <t>1 Ton to 3 Ton Load Test</t>
  </si>
  <si>
    <t>3 Ton to 7 Ton Load Test</t>
  </si>
  <si>
    <t>7.5 Ton to 9 Ton Load Test</t>
  </si>
  <si>
    <t>10 Ton Load Test</t>
  </si>
  <si>
    <t>15 Ton Load Test</t>
  </si>
  <si>
    <t>25 Ton Load Test</t>
  </si>
  <si>
    <t>250 Ton Main Hoist 
plus two 25 Ton Aux Hoists</t>
  </si>
  <si>
    <t>Total 5-Year Cost  -  Load Testing</t>
  </si>
  <si>
    <t>100 Ton Main Hoist</t>
  </si>
  <si>
    <t>Estimated Hours Per Year</t>
  </si>
  <si>
    <t xml:space="preserve">        Job  Classification</t>
  </si>
  <si>
    <t>5-Year Totals</t>
  </si>
  <si>
    <t>Parts
Estimate
Annual</t>
  </si>
  <si>
    <t>Annual Rate</t>
  </si>
  <si>
    <t>Estimated Labor Hours - 5 Year Totals</t>
  </si>
  <si>
    <t>Inspector</t>
  </si>
  <si>
    <t>Estimated Parts Replacement - 5 Year Totals</t>
  </si>
  <si>
    <t>Electric Plants</t>
  </si>
  <si>
    <t>W/WW Plants</t>
  </si>
  <si>
    <t xml:space="preserve">       JEA Business Unit</t>
  </si>
  <si>
    <t>4357 Heckscher Drive, Jacksonville, FL  32226</t>
  </si>
  <si>
    <t>Mandarin WRF  -  10828 Hampton Rd, Jacksonville, FL  32257</t>
  </si>
  <si>
    <t>1840 Cedar Bay Rd, Jacksonville, FL  32218</t>
  </si>
  <si>
    <t>1555 Millcoe Rd, Jacksonville, FL  32225</t>
  </si>
  <si>
    <t>Overtime
Hourly Rate
(5%)</t>
  </si>
  <si>
    <t>Straight Time Hourly Rate
(95%)</t>
  </si>
  <si>
    <t>Grand Total  -  JEA Overhead Crane &amp; Hoist Maintenance</t>
  </si>
  <si>
    <t>Overhead Crane &amp; Hoist Maintenance - Northside Generating Station</t>
  </si>
  <si>
    <t>Total 5-Year Cost  -  NGS Overhead Crane &amp; Hoist Maintenance</t>
  </si>
  <si>
    <t>Overhead Crane &amp; Hoist Maintenance - Ridenhour WTP</t>
  </si>
  <si>
    <t>Overhead Crane &amp; Hoist Maintenance - North Grid</t>
  </si>
  <si>
    <t>Overhead Crane &amp; Hoist Maintenance - West Grid</t>
  </si>
  <si>
    <t>Total 5-Year Cost  -  West Grid Overhead Crane &amp; Hoist Maintenance</t>
  </si>
  <si>
    <t>Overhead Crane &amp; Hoist Maintenance - T&amp;M Rates</t>
  </si>
  <si>
    <t>Overhead Crane &amp; Hoist Maintenance - Load Testing</t>
  </si>
  <si>
    <t>Maint. Building Machine Shop Bridge Crane</t>
  </si>
  <si>
    <t>Maint. Building Weld Shop
Bridge Crane</t>
  </si>
  <si>
    <t>Maint. Building Pump Shop
Bridge Crane</t>
  </si>
  <si>
    <t>Total 5-Year Cost  -  North Grid Overhead Crane &amp; Hoist Maintenance</t>
  </si>
  <si>
    <t>St Johns North WTP 2369 Hawkcrest Dr East 32259</t>
  </si>
  <si>
    <t>N00-MB57-013</t>
  </si>
  <si>
    <t>N01-MB57-001</t>
  </si>
  <si>
    <t>N01-MB57-002</t>
  </si>
  <si>
    <t>N01-MB57-003</t>
  </si>
  <si>
    <t>Span</t>
  </si>
  <si>
    <t>Lift</t>
  </si>
  <si>
    <t>Criticality</t>
  </si>
  <si>
    <t>N00-FS57-016</t>
  </si>
  <si>
    <t>N00-FS57-032</t>
  </si>
  <si>
    <t>N00MB23-011</t>
  </si>
  <si>
    <t>NS 1 &amp; 2 Stack CEMs Hoist</t>
  </si>
  <si>
    <t>N00-MB57-010</t>
  </si>
  <si>
    <t>EU55DNKUN20-
2500V1</t>
  </si>
  <si>
    <t>N00-MB57-931</t>
  </si>
  <si>
    <t>N00-MB57-932</t>
  </si>
  <si>
    <t>N00-MB57-005</t>
  </si>
  <si>
    <t>N00-MB57-006</t>
  </si>
  <si>
    <t>Low</t>
  </si>
  <si>
    <t>High</t>
  </si>
  <si>
    <t>40'</t>
  </si>
  <si>
    <t>20'</t>
  </si>
  <si>
    <t>25'</t>
  </si>
  <si>
    <t>135'</t>
  </si>
  <si>
    <t>-</t>
  </si>
  <si>
    <t>185'</t>
  </si>
  <si>
    <t>50'</t>
  </si>
  <si>
    <t>110'</t>
  </si>
  <si>
    <t>12'</t>
  </si>
  <si>
    <t>15'</t>
  </si>
  <si>
    <t>100'</t>
  </si>
  <si>
    <t>35'</t>
  </si>
  <si>
    <t>150'</t>
  </si>
  <si>
    <t>198344+
AH5700XD</t>
  </si>
  <si>
    <t>220'</t>
  </si>
  <si>
    <t>S4T21-S25+
EP1A-06SY1743</t>
  </si>
  <si>
    <t>W320203A</t>
  </si>
  <si>
    <t>XN05-1000054-H08S2E</t>
  </si>
  <si>
    <t>23'</t>
  </si>
  <si>
    <t>182'</t>
  </si>
  <si>
    <t>4501055+
CEW10X20ST1404</t>
  </si>
  <si>
    <t>45B01555+
DEW15X16
RT11S4</t>
  </si>
  <si>
    <t>XN10-100160-P3251C</t>
  </si>
  <si>
    <t>200'</t>
  </si>
  <si>
    <t>XN10-100080-P32T1C</t>
  </si>
  <si>
    <t>JLA-277-VND</t>
  </si>
  <si>
    <t>JLA-276-VND</t>
  </si>
  <si>
    <t>Overhead Crane &amp; Hoist Maintenance - St Johns Grid</t>
  </si>
  <si>
    <t>Overhead Crane &amp; Hoist Maintenance - Water Treatment Plants</t>
  </si>
  <si>
    <t>Ridenhour WTP, 102 Kernan Blvd, Jacksonville, FL  32225</t>
  </si>
  <si>
    <t>Total 5-Year Cost  -  South Grid Overhead Crane &amp; Hoist Maintenance</t>
  </si>
  <si>
    <t>Overhead Crane &amp; Hoist Maintenance - South Grid</t>
  </si>
  <si>
    <t>Overhead Crane &amp; Hoist Maintenance - East Grid</t>
  </si>
  <si>
    <t>Buckman WRF, 2400 Talleyrand Ave, Jacksonville, FL  32206</t>
  </si>
  <si>
    <t>Overhead Crane &amp; Hoist Maintenance - Core City Grid</t>
  </si>
  <si>
    <t>Overhead Crane &amp; Hoist Maintenance - BioSolids</t>
  </si>
  <si>
    <t>Buckman BioSolids, 2400 Talleyrand Ave, Jacksonville, FL  32206</t>
  </si>
  <si>
    <t>JEA Contact:  Michael Durrett, ph. 904.665.8319, email:  durrme@jea.com</t>
  </si>
  <si>
    <t>Total 5-Year Cost  -  Core City &amp; BioSolids Overhead Crane &amp; Hoist Maintenance</t>
  </si>
  <si>
    <t>JEA Contact:  Jay Barry, ph. 904.665.7815, email:  barrjm@jea.com</t>
  </si>
  <si>
    <t>JEA Contact:  John Sgambettera, ph. 904.665.7917, email:  sgamjj@jea.com</t>
  </si>
  <si>
    <t>JEA Contact:  Kent Williamson, ph. 904.665.8383, email:  willkc@jea.com</t>
  </si>
  <si>
    <t>JEA Contact:  Dan Weaver, ph. 904.665.4485, email:  weavds2@jea.com</t>
  </si>
  <si>
    <t>Total 5-Year Cost  -  WTP Overhead Crane &amp; Hoist Maintenance</t>
  </si>
  <si>
    <t>Total 5-Year Cost  -  East Grid Overhead Crane &amp; Hoist Maintenance</t>
  </si>
  <si>
    <t>Southwest WRF, 5420 118th Street, Jacksonville, FL  32244</t>
  </si>
  <si>
    <t>JEA Contact:  Mike Jones, ph. 904.665.8333, email:  joneml2@jea.com</t>
  </si>
  <si>
    <t>Total 5-Year Cost  -  St Johns Grid Overhead Crane &amp; Hoist Maintenance</t>
  </si>
  <si>
    <t>Total 5-Year Cost  -  Nassau Grid Overhead Crane &amp; Hoist Maintenance</t>
  </si>
  <si>
    <t>Overhead Crane &amp; Hoist Maintenance - Nassau Grid</t>
  </si>
  <si>
    <t>JEA Contact:  Paul Yarger, ph. 904.665.6611, email:  yargp@jea.com</t>
  </si>
  <si>
    <t>Ponte Vedra WRF - 200 State Rd A1A, Ponte Vedra Beach, FL  32082</t>
  </si>
  <si>
    <t>Ponte Vedra Vacuum Station - 253 State Rd A1A, Ponte Vedra Beach, FL  32082</t>
  </si>
  <si>
    <t>Blacksford WRF - 1245 Reclaimation Dr., St. Johns FL  32259</t>
  </si>
  <si>
    <t>Nassau Regional WRF, 96237 Amelia Concourse, Yulee, FL  32097</t>
  </si>
  <si>
    <t>Chainfall &amp; Come-Alongs - West Grid</t>
  </si>
  <si>
    <t>253 SR A1A</t>
  </si>
  <si>
    <t>Blacksford WRF</t>
  </si>
  <si>
    <t>Maintenance Shop Crane</t>
  </si>
  <si>
    <t>BioSolids Crane</t>
  </si>
  <si>
    <t>Filters Crane</t>
  </si>
  <si>
    <t>UV Crane</t>
  </si>
  <si>
    <t>Reuse Building Crane</t>
  </si>
  <si>
    <t>Vac Station Electric Hoist</t>
  </si>
  <si>
    <t>Shaw Box</t>
  </si>
  <si>
    <t>R&amp;M</t>
  </si>
  <si>
    <t>MT20081</t>
  </si>
  <si>
    <t>TA2215XF</t>
  </si>
  <si>
    <t>Total 5-Year Cost  -  Water Treatment Plants</t>
  </si>
  <si>
    <t>Total 5-Year Cost  -  Core City &amp; BioSolids</t>
  </si>
  <si>
    <t>Total 5-Year Cost  -  East Grid</t>
  </si>
  <si>
    <t>Total 5-Year Cost  -  South Grid</t>
  </si>
  <si>
    <t>Total 5-Year Cost  -  St Johns Grid</t>
  </si>
  <si>
    <t>Total 5-Year Cost  -  Northside Generating Station</t>
  </si>
  <si>
    <t>Total 5-Year Cost  -  Nassau Grid</t>
  </si>
  <si>
    <t>Estimated Load
Tests during Contract Term</t>
  </si>
  <si>
    <t>Total 5-Year Cost  -  Combustion Turbine Overhead Crane &amp; Hoist Maintenance</t>
  </si>
  <si>
    <t>Overhead Crane &amp; Hoist Maintenance - Combustion Turbines</t>
  </si>
  <si>
    <t>Brandy Branch Generating Station, 15701 West Beaver St, Jacksonville, FL  32234</t>
  </si>
  <si>
    <t>Kennedy Generating Station, 4215 Talleyrand Ave, Jacksonville, FL  32206</t>
  </si>
  <si>
    <t>Greenland Energy Center, 6850 Energy Center Drive, Jacksonville, FL  32256</t>
  </si>
  <si>
    <t>JEA Contact:  Roy Knight, ph. 904.665.8370, email:  knigre@jea.com</t>
  </si>
  <si>
    <t>JEA Contact:  Kristin Anderson, ph. 904.665.7841, email:  andekm@jea.com</t>
  </si>
  <si>
    <t>JEA Contact:  Chris Pruitt, ph. 904.665.4090, email:  pruicn@jea.com</t>
  </si>
  <si>
    <t>Morris
Monorail Hoist
(EWRH)</t>
  </si>
  <si>
    <t>Harnischfeger P&amp;H Bridge Crane (EWRH)</t>
  </si>
  <si>
    <t>Yale
Monorail Hoist
(EWRH)</t>
  </si>
  <si>
    <t>Yale
Monorail Hoist
(ECH)</t>
  </si>
  <si>
    <t>Bed Ash 
Blower Bldg. 72</t>
  </si>
  <si>
    <t>DeShazo Crane
Yale Hoist
(EWRH)</t>
  </si>
  <si>
    <t>Manning Maxwell
&amp; Moore Dresser
(EWRH)</t>
  </si>
  <si>
    <t>Whiting
(EWRH)</t>
  </si>
  <si>
    <t>Demag Crane
Konecrane
(ECH)</t>
  </si>
  <si>
    <t>Reliable Crane Yale Hoist
(ECH)</t>
  </si>
  <si>
    <t>Reliable Crane
Yale Hoist
(EWRH)</t>
  </si>
  <si>
    <t>Wallace Gantry Harrington
(ECH)</t>
  </si>
  <si>
    <t>Turbine Bldg.
4th Floor
"A" Frame 36</t>
  </si>
  <si>
    <t>Turbine Bldg.
4th Floor
"A" Frame 35A</t>
  </si>
  <si>
    <t>Turbine Bldg.
4th Floor
"A" Frame 35B</t>
  </si>
  <si>
    <t>SPANCO Yellow Yale
(EWRH)</t>
  </si>
  <si>
    <t>SPANCO Yellow Konecranes
(EWRH)</t>
  </si>
  <si>
    <t>Konecranes
Monorail Hoist
(ECH)</t>
  </si>
  <si>
    <t>Electro-Lift Monorail Hoist
(EWRH)</t>
  </si>
  <si>
    <t>Electro-Lift Monorail Hoist(EWRH)</t>
  </si>
  <si>
    <t>Konecranes
Trolley Hoist
(ECH)</t>
  </si>
  <si>
    <t>Gorbel Jib
Demag Hoist
(ECH)</t>
  </si>
  <si>
    <t>Demag
Monorail Hoist
(ECH)</t>
  </si>
  <si>
    <t>Konecranes Monorail Hoist
(ECH)</t>
  </si>
  <si>
    <t>Coffing Trolley Hoist
(ECH)</t>
  </si>
  <si>
    <t>250'</t>
  </si>
  <si>
    <t>80'</t>
  </si>
  <si>
    <t>BBGS
MNX Shop</t>
  </si>
  <si>
    <t>Manual Chain Hoist</t>
  </si>
  <si>
    <t>K37 Turbine Enclosure</t>
  </si>
  <si>
    <t>K38 Turbine Enclosure</t>
  </si>
  <si>
    <t>G61 Turbine Enclosure</t>
  </si>
  <si>
    <t>G62 Turbine Enclosure</t>
  </si>
  <si>
    <t>JEA Contact:  Andrei Ranga, ph. 904.665.5728, email:  rangac@jea.com</t>
  </si>
  <si>
    <t>Technician</t>
  </si>
  <si>
    <r>
      <t xml:space="preserve">Parts
Mark Up %
</t>
    </r>
    <r>
      <rPr>
        <b/>
        <sz val="8"/>
        <color theme="1"/>
        <rFont val="Calibri"/>
        <family val="2"/>
        <scheme val="minor"/>
      </rPr>
      <t>not to exceed 10%</t>
    </r>
  </si>
  <si>
    <t>Hoist
(EWRH)</t>
  </si>
  <si>
    <t>Byproduct Svcs</t>
  </si>
  <si>
    <t>CF40210</t>
  </si>
  <si>
    <t>CF40219</t>
  </si>
  <si>
    <t>B001.961</t>
  </si>
  <si>
    <t>FHS
(EWRH)</t>
  </si>
  <si>
    <t>80L03030S16</t>
  </si>
  <si>
    <t>97J20891</t>
  </si>
  <si>
    <t>30'</t>
  </si>
  <si>
    <t>Moderate</t>
  </si>
  <si>
    <t>MHS
(MCH)</t>
  </si>
  <si>
    <t>45'</t>
  </si>
  <si>
    <t>Yale
(EWRH)</t>
  </si>
  <si>
    <t>LEW322MT10S4</t>
  </si>
  <si>
    <t>LEW3B108XGD</t>
  </si>
  <si>
    <t>61'</t>
  </si>
  <si>
    <t>10'</t>
  </si>
  <si>
    <t>Deshazo
(EWRH)</t>
  </si>
  <si>
    <t>SG-EOT-EWRH</t>
  </si>
  <si>
    <t>16313-3</t>
  </si>
  <si>
    <t>36'</t>
  </si>
  <si>
    <t>DW-01
252093
Pump Room</t>
  </si>
  <si>
    <t>16313-2</t>
  </si>
  <si>
    <t>LEW322MT1QS4</t>
  </si>
  <si>
    <t>LEW3-B109XGD</t>
  </si>
  <si>
    <t>53'</t>
  </si>
  <si>
    <t>11'</t>
  </si>
  <si>
    <t>14'</t>
  </si>
  <si>
    <t>Gorbel
(MCH)</t>
  </si>
  <si>
    <t>SGURPT</t>
  </si>
  <si>
    <t>22'</t>
  </si>
  <si>
    <t>LG-02
234978</t>
  </si>
  <si>
    <t>Yale
(MCH)</t>
  </si>
  <si>
    <t>LKTH-596779</t>
  </si>
  <si>
    <t>39'</t>
  </si>
  <si>
    <t>24'</t>
  </si>
  <si>
    <t>Conco
(MCH)</t>
  </si>
  <si>
    <t>4723+C-28</t>
  </si>
  <si>
    <t>17'</t>
  </si>
  <si>
    <t>Detroit Hoist &amp; Crane
(EWRH)</t>
  </si>
  <si>
    <t>31'</t>
  </si>
  <si>
    <t>8'</t>
  </si>
  <si>
    <t>Homemade
(MCH)</t>
  </si>
  <si>
    <t>Series 648</t>
  </si>
  <si>
    <t>S-THA040FR</t>
  </si>
  <si>
    <t>27'</t>
  </si>
  <si>
    <t>Manning Maxwell &amp; Moore
(EWRH &amp; MCH)</t>
  </si>
  <si>
    <t>3235781+
Series 648</t>
  </si>
  <si>
    <t>15898+
532063461S-THA128FK</t>
  </si>
  <si>
    <t>CM
(ECH)</t>
  </si>
  <si>
    <t>1918H</t>
  </si>
  <si>
    <t>Philadelphia
(MCH)</t>
  </si>
  <si>
    <t>82151A</t>
  </si>
  <si>
    <t>37'</t>
  </si>
  <si>
    <t>41'</t>
  </si>
  <si>
    <t>Industrial Scale &amp; Equipment
(MCH)</t>
  </si>
  <si>
    <t>1,15</t>
  </si>
  <si>
    <t>Wright
(EWRH)</t>
  </si>
  <si>
    <t>552-06-3459</t>
  </si>
  <si>
    <t>9'</t>
  </si>
  <si>
    <t>6'</t>
  </si>
  <si>
    <t>Accolift
(ECH)</t>
  </si>
  <si>
    <t>14.5'</t>
  </si>
  <si>
    <t>MS-02
Gantry</t>
  </si>
  <si>
    <t>7'</t>
  </si>
  <si>
    <t>Western
(MCH)</t>
  </si>
  <si>
    <t>Bldg. 35
Digester #3</t>
  </si>
  <si>
    <t>M102</t>
  </si>
  <si>
    <t>M101</t>
  </si>
  <si>
    <t>Abell-Howe
(EWRH)</t>
  </si>
  <si>
    <t>71-4375-01</t>
  </si>
  <si>
    <t>Manning Maxwell &amp; Moore
(EWRH)</t>
  </si>
  <si>
    <t>3'</t>
  </si>
  <si>
    <t>Konecranes
(MCH)</t>
  </si>
  <si>
    <t>60'</t>
  </si>
  <si>
    <t>Wright
(MCH)</t>
  </si>
  <si>
    <t>Coffing
(MCH)</t>
  </si>
  <si>
    <t>CM
(MCH)</t>
  </si>
  <si>
    <t>Wright
(ECH)</t>
  </si>
  <si>
    <t>Yale Monorail Hoist
(EWRH)</t>
  </si>
  <si>
    <t>ElectroLift Monorail Hoist
(EWRH)</t>
  </si>
  <si>
    <t>Yale Monorail Hoist
(ECH)</t>
  </si>
  <si>
    <t>MDT03C</t>
  </si>
  <si>
    <t>TR4779VA</t>
  </si>
  <si>
    <t>LMHA</t>
  </si>
  <si>
    <t>LW-008FX</t>
  </si>
  <si>
    <t>TR0193</t>
  </si>
  <si>
    <t>Building 15
Compressor</t>
  </si>
  <si>
    <t>Bldg. 1
3rd Floor</t>
  </si>
  <si>
    <t>US Monorail
Yale
(EWRH)</t>
  </si>
  <si>
    <t>I-Beam
Manual Trolley
No Hoist</t>
  </si>
  <si>
    <t>Yale
(ECH)</t>
  </si>
  <si>
    <t>Konecranes
(EWRH)</t>
  </si>
  <si>
    <t>Coffing
(ECH)</t>
  </si>
  <si>
    <t>65'</t>
  </si>
  <si>
    <t>66'</t>
  </si>
  <si>
    <t>BEW2-622G20D2</t>
  </si>
  <si>
    <t>DEW10-75RT15</t>
  </si>
  <si>
    <t>CXT50410100
P75JJNQS</t>
  </si>
  <si>
    <t>EC10005-3</t>
  </si>
  <si>
    <t>TC America
ACCO
(EWRH)</t>
  </si>
  <si>
    <t>Cleveland Tramrail
Konecreane
(MCH)</t>
  </si>
  <si>
    <t>Span Master
Konecrane
(MCH)</t>
  </si>
  <si>
    <t>Span Master
Harrignton
(MCH)</t>
  </si>
  <si>
    <t>R&amp;M
(EWRH)</t>
  </si>
  <si>
    <t>Columbia
(EWRH)</t>
  </si>
  <si>
    <t>Gorbel
(ECH)</t>
  </si>
  <si>
    <t>Harrington Navy Trolley Hoist
(MCH)</t>
  </si>
  <si>
    <t>Morris
Monorail Hoist
(MCH)</t>
  </si>
  <si>
    <t>Lodestar
(ECH)</t>
  </si>
  <si>
    <t>Chainfall</t>
  </si>
  <si>
    <t>KM Series II</t>
  </si>
  <si>
    <t>1022926+
10244926</t>
  </si>
  <si>
    <t>RESPONDENT RATES WORKBOOK</t>
  </si>
  <si>
    <t>078-19 JEA OVERHEAD CRANE &amp; HOIST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</si>
</sst>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0373B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10" fillId="4" borderId="5" xfId="0" applyFont="1" applyFill="1" applyBorder="1" applyAlignment="1">
      <alignment horizontal="left" vertical="center"/>
    </xf>
    <xf numFmtId="164" fontId="11" fillId="4" borderId="6" xfId="1" applyNumberFormat="1" applyFont="1" applyFill="1" applyBorder="1" applyAlignment="1">
      <alignment vertic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10" fillId="3" borderId="5" xfId="0" applyFont="1" applyFill="1" applyBorder="1" applyAlignment="1">
      <alignment horizontal="left" vertical="center"/>
    </xf>
    <xf numFmtId="164" fontId="11" fillId="3" borderId="6" xfId="1" applyNumberFormat="1" applyFont="1" applyFill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4" borderId="9" xfId="0" applyFill="1" applyBorder="1"/>
    <xf numFmtId="0" fontId="0" fillId="4" borderId="6" xfId="0" applyFill="1" applyBorder="1"/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5" fillId="0" borderId="0" xfId="0" applyFont="1"/>
    <xf numFmtId="44" fontId="11" fillId="4" borderId="6" xfId="0" applyNumberFormat="1" applyFont="1" applyFill="1" applyBorder="1" applyAlignment="1">
      <alignment horizontal="center" vertical="center"/>
    </xf>
    <xf numFmtId="44" fontId="11" fillId="0" borderId="7" xfId="0" applyNumberFormat="1" applyFont="1" applyBorder="1" applyAlignment="1">
      <alignment vertical="center"/>
    </xf>
    <xf numFmtId="44" fontId="11" fillId="4" borderId="6" xfId="0" applyNumberFormat="1" applyFont="1" applyFill="1" applyBorder="1" applyAlignment="1">
      <alignment vertical="center"/>
    </xf>
    <xf numFmtId="44" fontId="11" fillId="4" borderId="7" xfId="0" applyNumberFormat="1" applyFont="1" applyFill="1" applyBorder="1" applyAlignment="1">
      <alignment vertical="center"/>
    </xf>
    <xf numFmtId="44" fontId="13" fillId="0" borderId="0" xfId="1" applyFont="1"/>
    <xf numFmtId="44" fontId="0" fillId="0" borderId="0" xfId="1" applyFont="1"/>
    <xf numFmtId="44" fontId="15" fillId="0" borderId="0" xfId="1" applyFont="1"/>
    <xf numFmtId="44" fontId="2" fillId="0" borderId="0" xfId="1" applyFont="1"/>
    <xf numFmtId="0" fontId="2" fillId="4" borderId="8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" xfId="0" applyFont="1" applyBorder="1"/>
    <xf numFmtId="44" fontId="5" fillId="3" borderId="1" xfId="1" applyFont="1" applyFill="1" applyBorder="1" applyProtection="1">
      <protection locked="0"/>
    </xf>
    <xf numFmtId="0" fontId="7" fillId="0" borderId="0" xfId="0" applyFont="1" applyBorder="1"/>
    <xf numFmtId="44" fontId="5" fillId="0" borderId="0" xfId="1" applyFont="1"/>
    <xf numFmtId="44" fontId="5" fillId="0" borderId="3" xfId="1" applyFont="1" applyBorder="1" applyAlignment="1"/>
    <xf numFmtId="9" fontId="5" fillId="3" borderId="1" xfId="2" applyFont="1" applyFill="1" applyBorder="1" applyAlignment="1" applyProtection="1">
      <alignment horizontal="center" wrapText="1"/>
      <protection locked="0"/>
    </xf>
    <xf numFmtId="44" fontId="5" fillId="0" borderId="3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11" fillId="0" borderId="0" xfId="0" applyFont="1"/>
    <xf numFmtId="3" fontId="5" fillId="0" borderId="1" xfId="0" applyNumberFormat="1" applyFont="1" applyBorder="1" applyAlignment="1">
      <alignment horizontal="center"/>
    </xf>
    <xf numFmtId="44" fontId="7" fillId="0" borderId="1" xfId="1" applyFont="1" applyBorder="1" applyAlignment="1">
      <alignment horizontal="center" vertical="center"/>
    </xf>
    <xf numFmtId="44" fontId="16" fillId="0" borderId="1" xfId="1" applyFont="1" applyBorder="1" applyAlignment="1">
      <alignment horizontal="center" vertical="center"/>
    </xf>
    <xf numFmtId="44" fontId="7" fillId="0" borderId="8" xfId="1" applyFont="1" applyBorder="1" applyAlignment="1">
      <alignment horizontal="center" vertical="center"/>
    </xf>
    <xf numFmtId="44" fontId="7" fillId="0" borderId="1" xfId="0" applyNumberFormat="1" applyFont="1" applyBorder="1"/>
    <xf numFmtId="44" fontId="7" fillId="0" borderId="1" xfId="1" applyFont="1" applyBorder="1"/>
    <xf numFmtId="44" fontId="7" fillId="0" borderId="1" xfId="0" applyNumberFormat="1" applyFont="1" applyBorder="1" applyAlignment="1">
      <alignment horizontal="center" vertical="center"/>
    </xf>
    <xf numFmtId="0" fontId="0" fillId="4" borderId="9" xfId="0" applyFill="1" applyBorder="1" applyAlignment="1">
      <alignment horizontal="left"/>
    </xf>
    <xf numFmtId="0" fontId="10" fillId="4" borderId="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5" fillId="0" borderId="3" xfId="0" quotePrefix="1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1" fontId="12" fillId="0" borderId="1" xfId="0" quotePrefix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3" xfId="0" quotePrefix="1" applyNumberFormat="1" applyFont="1" applyBorder="1" applyAlignment="1">
      <alignment horizontal="center" vertical="center"/>
    </xf>
    <xf numFmtId="2" fontId="19" fillId="0" borderId="1" xfId="0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center" vertical="center"/>
    </xf>
    <xf numFmtId="2" fontId="5" fillId="0" borderId="3" xfId="0" quotePrefix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4" fontId="5" fillId="3" borderId="1" xfId="0" applyNumberFormat="1" applyFont="1" applyFill="1" applyBorder="1" applyAlignment="1" applyProtection="1">
      <alignment horizontal="center" vertical="center"/>
      <protection locked="0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4" borderId="5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tabSelected="1" view="pageBreakPreview" zoomScale="60" zoomScaleNormal="100" workbookViewId="0">
      <selection activeCell="A26" sqref="A26"/>
    </sheetView>
  </sheetViews>
  <sheetFormatPr defaultRowHeight="15" x14ac:dyDescent="0.25"/>
  <cols>
    <col min="1" max="1" width="82.85546875" customWidth="1"/>
    <col min="2" max="2" width="18.28515625" customWidth="1"/>
  </cols>
  <sheetData>
    <row r="1" spans="1:2" ht="26.25" x14ac:dyDescent="0.25">
      <c r="A1" s="104" t="s">
        <v>653</v>
      </c>
      <c r="B1" s="104"/>
    </row>
    <row r="2" spans="1:2" ht="23.25" x14ac:dyDescent="0.25">
      <c r="A2" s="105" t="s">
        <v>654</v>
      </c>
      <c r="B2" s="105"/>
    </row>
    <row r="3" spans="1:2" ht="15.75" thickBot="1" x14ac:dyDescent="0.3">
      <c r="A3" s="14"/>
      <c r="B3" s="14"/>
    </row>
    <row r="4" spans="1:2" ht="21.75" thickBot="1" x14ac:dyDescent="0.3">
      <c r="A4" s="15" t="s">
        <v>493</v>
      </c>
      <c r="B4" s="16">
        <f>'Northside Gen.'!L56</f>
        <v>0</v>
      </c>
    </row>
    <row r="5" spans="1:2" ht="15.75" thickBot="1" x14ac:dyDescent="0.3">
      <c r="A5" s="17"/>
      <c r="B5" s="18"/>
    </row>
    <row r="6" spans="1:2" ht="21.75" thickBot="1" x14ac:dyDescent="0.3">
      <c r="A6" s="15" t="s">
        <v>36</v>
      </c>
      <c r="B6" s="16">
        <f>'CT''s'!I22</f>
        <v>0</v>
      </c>
    </row>
    <row r="7" spans="1:2" ht="15.75" thickBot="1" x14ac:dyDescent="0.3">
      <c r="A7" s="17"/>
      <c r="B7" s="18"/>
    </row>
    <row r="8" spans="1:2" ht="21.75" thickBot="1" x14ac:dyDescent="0.3">
      <c r="A8" s="15" t="s">
        <v>488</v>
      </c>
      <c r="B8" s="16">
        <f>'Water Plants'!L43</f>
        <v>4680</v>
      </c>
    </row>
    <row r="9" spans="1:2" ht="15.75" thickBot="1" x14ac:dyDescent="0.3">
      <c r="A9" s="19"/>
      <c r="B9" s="19"/>
    </row>
    <row r="10" spans="1:2" ht="21.75" thickBot="1" x14ac:dyDescent="0.3">
      <c r="A10" s="15" t="s">
        <v>489</v>
      </c>
      <c r="B10" s="16">
        <f>'Core City &amp; BioSolids'!L38</f>
        <v>0</v>
      </c>
    </row>
    <row r="11" spans="1:2" ht="15.75" thickBot="1" x14ac:dyDescent="0.3">
      <c r="A11" s="17"/>
      <c r="B11" s="18"/>
    </row>
    <row r="12" spans="1:2" ht="21.75" thickBot="1" x14ac:dyDescent="0.3">
      <c r="A12" s="15" t="s">
        <v>34</v>
      </c>
      <c r="B12" s="16">
        <f>'North Grid'!L23</f>
        <v>0</v>
      </c>
    </row>
    <row r="13" spans="1:2" ht="15.75" thickBot="1" x14ac:dyDescent="0.3">
      <c r="A13" s="19"/>
      <c r="B13" s="19"/>
    </row>
    <row r="14" spans="1:2" ht="21.75" thickBot="1" x14ac:dyDescent="0.3">
      <c r="A14" s="15" t="s">
        <v>490</v>
      </c>
      <c r="B14" s="16">
        <f>'East Grid'!I18</f>
        <v>0</v>
      </c>
    </row>
    <row r="15" spans="1:2" ht="15.75" thickBot="1" x14ac:dyDescent="0.3">
      <c r="A15" s="19"/>
      <c r="B15" s="19"/>
    </row>
    <row r="16" spans="1:2" ht="21.75" thickBot="1" x14ac:dyDescent="0.3">
      <c r="A16" s="15" t="s">
        <v>491</v>
      </c>
      <c r="B16" s="16">
        <f>'South Grid'!I14</f>
        <v>0</v>
      </c>
    </row>
    <row r="17" spans="1:2" ht="15.75" thickBot="1" x14ac:dyDescent="0.3">
      <c r="A17" s="17"/>
      <c r="B17" s="18"/>
    </row>
    <row r="18" spans="1:2" ht="21.75" thickBot="1" x14ac:dyDescent="0.3">
      <c r="A18" s="15" t="s">
        <v>35</v>
      </c>
      <c r="B18" s="16">
        <f>'West Grid'!L45</f>
        <v>0</v>
      </c>
    </row>
    <row r="19" spans="1:2" ht="15.75" thickBot="1" x14ac:dyDescent="0.3">
      <c r="A19" s="19"/>
      <c r="B19" s="19"/>
    </row>
    <row r="20" spans="1:2" ht="21.75" thickBot="1" x14ac:dyDescent="0.3">
      <c r="A20" s="15" t="s">
        <v>492</v>
      </c>
      <c r="B20" s="16">
        <f>'St Johns Grid'!I18</f>
        <v>0</v>
      </c>
    </row>
    <row r="21" spans="1:2" ht="15.75" thickBot="1" x14ac:dyDescent="0.3">
      <c r="A21" s="19"/>
      <c r="B21" s="19"/>
    </row>
    <row r="22" spans="1:2" ht="21.75" thickBot="1" x14ac:dyDescent="0.3">
      <c r="A22" s="78" t="s">
        <v>494</v>
      </c>
      <c r="B22" s="16">
        <f>'Nassau Grid'!I10</f>
        <v>0</v>
      </c>
    </row>
    <row r="23" spans="1:2" ht="15.75" thickBot="1" x14ac:dyDescent="0.3">
      <c r="A23" s="17"/>
      <c r="B23" s="18"/>
    </row>
    <row r="24" spans="1:2" ht="21.75" thickBot="1" x14ac:dyDescent="0.3">
      <c r="A24" s="15" t="s">
        <v>37</v>
      </c>
      <c r="B24" s="16">
        <f>'T&amp;M Rates'!F16</f>
        <v>300000</v>
      </c>
    </row>
    <row r="25" spans="1:2" ht="15.75" thickBot="1" x14ac:dyDescent="0.3">
      <c r="A25" s="17"/>
      <c r="B25" s="18"/>
    </row>
    <row r="26" spans="1:2" ht="21.75" thickBot="1" x14ac:dyDescent="0.3">
      <c r="A26" s="15" t="s">
        <v>368</v>
      </c>
      <c r="B26" s="16">
        <f>'Load Tests'!E14</f>
        <v>0</v>
      </c>
    </row>
    <row r="27" spans="1:2" ht="15.75" thickBot="1" x14ac:dyDescent="0.3">
      <c r="A27" s="19"/>
      <c r="B27" s="19"/>
    </row>
    <row r="28" spans="1:2" ht="21.75" thickBot="1" x14ac:dyDescent="0.3">
      <c r="A28" s="20" t="s">
        <v>387</v>
      </c>
      <c r="B28" s="21">
        <f>SUM(B4:B27)</f>
        <v>304680</v>
      </c>
    </row>
  </sheetData>
  <mergeCells count="2">
    <mergeCell ref="A1:B1"/>
    <mergeCell ref="A2:B2"/>
  </mergeCells>
  <pageMargins left="0.7" right="0.7" top="0.75" bottom="0.75" header="0.3" footer="0.3"/>
  <pageSetup scale="8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="60" zoomScaleNormal="100" workbookViewId="0">
      <selection activeCell="H10" sqref="H10:H17"/>
    </sheetView>
  </sheetViews>
  <sheetFormatPr defaultRowHeight="15" x14ac:dyDescent="0.25"/>
  <cols>
    <col min="1" max="1" width="7.7109375" customWidth="1"/>
    <col min="2" max="6" width="16.42578125" customWidth="1"/>
    <col min="7" max="7" width="10.42578125" customWidth="1"/>
    <col min="8" max="9" width="16.42578125" customWidth="1"/>
  </cols>
  <sheetData>
    <row r="1" spans="1:9" ht="26.25" x14ac:dyDescent="0.4">
      <c r="A1" s="106" t="s">
        <v>447</v>
      </c>
      <c r="B1" s="106"/>
      <c r="C1" s="106"/>
      <c r="D1" s="106"/>
      <c r="E1" s="106"/>
      <c r="F1" s="106"/>
      <c r="G1" s="106"/>
      <c r="H1" s="106"/>
      <c r="I1" s="106"/>
    </row>
    <row r="2" spans="1:9" ht="18.75" customHeight="1" x14ac:dyDescent="0.25">
      <c r="A2" s="120" t="s">
        <v>473</v>
      </c>
      <c r="B2" s="121"/>
      <c r="C2" s="121"/>
      <c r="D2" s="121"/>
      <c r="E2" s="121"/>
      <c r="F2" s="121"/>
      <c r="G2" s="121"/>
      <c r="H2" s="121"/>
      <c r="I2" s="121"/>
    </row>
    <row r="3" spans="1:9" ht="18.75" customHeight="1" x14ac:dyDescent="0.25">
      <c r="A3" s="122" t="s">
        <v>471</v>
      </c>
      <c r="B3" s="122"/>
      <c r="C3" s="122"/>
      <c r="D3" s="122"/>
      <c r="E3" s="122"/>
      <c r="F3" s="122"/>
      <c r="G3" s="122"/>
      <c r="H3" s="122"/>
      <c r="I3" s="122"/>
    </row>
    <row r="4" spans="1:9" ht="18.75" customHeight="1" x14ac:dyDescent="0.25">
      <c r="A4" s="122" t="s">
        <v>472</v>
      </c>
      <c r="B4" s="122"/>
      <c r="C4" s="122"/>
      <c r="D4" s="122"/>
      <c r="E4" s="122"/>
      <c r="F4" s="122"/>
      <c r="G4" s="122"/>
      <c r="H4" s="122"/>
      <c r="I4" s="122"/>
    </row>
    <row r="5" spans="1:9" ht="18.75" customHeight="1" x14ac:dyDescent="0.3">
      <c r="A5" s="109" t="s">
        <v>537</v>
      </c>
      <c r="B5" s="109"/>
      <c r="C5" s="109"/>
      <c r="D5" s="109"/>
      <c r="E5" s="109"/>
      <c r="F5" s="109"/>
      <c r="G5" s="109"/>
      <c r="H5" s="109"/>
      <c r="I5" s="109"/>
    </row>
    <row r="6" spans="1:9" ht="18.75" customHeight="1" x14ac:dyDescent="0.3">
      <c r="A6" s="89"/>
      <c r="B6" s="79"/>
      <c r="C6" s="79"/>
      <c r="D6" s="79"/>
      <c r="E6" s="79"/>
      <c r="F6" s="79"/>
      <c r="G6" s="79"/>
      <c r="H6" s="79"/>
      <c r="I6" s="79"/>
    </row>
    <row r="7" spans="1:9" x14ac:dyDescent="0.25">
      <c r="A7" s="1"/>
    </row>
    <row r="8" spans="1:9" x14ac:dyDescent="0.25">
      <c r="A8" s="1"/>
      <c r="H8" s="107" t="s">
        <v>18</v>
      </c>
      <c r="I8" s="107"/>
    </row>
    <row r="9" spans="1:9" ht="30" x14ac:dyDescent="0.25">
      <c r="A9" s="2" t="s">
        <v>0</v>
      </c>
      <c r="B9" s="2" t="s">
        <v>1</v>
      </c>
      <c r="C9" s="2" t="s">
        <v>132</v>
      </c>
      <c r="D9" s="2" t="s">
        <v>2</v>
      </c>
      <c r="E9" s="3" t="s">
        <v>3</v>
      </c>
      <c r="F9" s="2" t="s">
        <v>4</v>
      </c>
      <c r="G9" s="2" t="s">
        <v>5</v>
      </c>
      <c r="H9" s="4" t="s">
        <v>19</v>
      </c>
      <c r="I9" s="2" t="s">
        <v>20</v>
      </c>
    </row>
    <row r="10" spans="1:9" ht="35.1" customHeight="1" x14ac:dyDescent="0.25">
      <c r="A10" s="13">
        <v>9.1</v>
      </c>
      <c r="B10" s="6" t="s">
        <v>247</v>
      </c>
      <c r="C10" s="6" t="s">
        <v>260</v>
      </c>
      <c r="D10" s="5" t="s">
        <v>270</v>
      </c>
      <c r="E10" s="7" t="s">
        <v>273</v>
      </c>
      <c r="F10" s="8" t="s">
        <v>274</v>
      </c>
      <c r="G10" s="27">
        <v>0.5</v>
      </c>
      <c r="H10" s="103">
        <v>0</v>
      </c>
      <c r="I10" s="71">
        <f t="shared" ref="I10" si="0">H10*5</f>
        <v>0</v>
      </c>
    </row>
    <row r="11" spans="1:9" ht="35.1" customHeight="1" x14ac:dyDescent="0.25">
      <c r="A11" s="13">
        <v>9.1999999999999993</v>
      </c>
      <c r="B11" s="6" t="s">
        <v>259</v>
      </c>
      <c r="C11" s="6" t="s">
        <v>261</v>
      </c>
      <c r="D11" s="5" t="s">
        <v>74</v>
      </c>
      <c r="E11" s="7" t="s">
        <v>271</v>
      </c>
      <c r="F11" s="8" t="s">
        <v>272</v>
      </c>
      <c r="G11" s="27">
        <v>0.5</v>
      </c>
      <c r="H11" s="103">
        <v>0</v>
      </c>
      <c r="I11" s="71">
        <f t="shared" ref="I11" si="1">H11*5</f>
        <v>0</v>
      </c>
    </row>
    <row r="12" spans="1:9" ht="35.1" customHeight="1" x14ac:dyDescent="0.25">
      <c r="A12" s="13">
        <v>9.3000000000000007</v>
      </c>
      <c r="B12" s="31" t="s">
        <v>477</v>
      </c>
      <c r="C12" s="45" t="s">
        <v>478</v>
      </c>
      <c r="D12" s="31" t="s">
        <v>484</v>
      </c>
      <c r="E12" s="38"/>
      <c r="F12" s="39"/>
      <c r="G12" s="40">
        <v>5</v>
      </c>
      <c r="H12" s="103">
        <v>0</v>
      </c>
      <c r="I12" s="71">
        <f t="shared" ref="I12:I17" si="2">H12*5</f>
        <v>0</v>
      </c>
    </row>
    <row r="13" spans="1:9" ht="35.1" customHeight="1" x14ac:dyDescent="0.25">
      <c r="A13" s="13">
        <v>9.4</v>
      </c>
      <c r="B13" s="31" t="s">
        <v>477</v>
      </c>
      <c r="C13" s="45" t="s">
        <v>479</v>
      </c>
      <c r="D13" s="31" t="s">
        <v>484</v>
      </c>
      <c r="E13" s="38"/>
      <c r="F13" s="39"/>
      <c r="G13" s="40">
        <v>5</v>
      </c>
      <c r="H13" s="103">
        <v>0</v>
      </c>
      <c r="I13" s="71">
        <f t="shared" si="2"/>
        <v>0</v>
      </c>
    </row>
    <row r="14" spans="1:9" ht="35.1" customHeight="1" x14ac:dyDescent="0.25">
      <c r="A14" s="13">
        <v>9.5</v>
      </c>
      <c r="B14" s="31" t="s">
        <v>477</v>
      </c>
      <c r="C14" s="6" t="s">
        <v>480</v>
      </c>
      <c r="D14" s="5" t="s">
        <v>485</v>
      </c>
      <c r="E14" s="7"/>
      <c r="F14" s="9"/>
      <c r="G14" s="27">
        <v>0.5</v>
      </c>
      <c r="H14" s="103">
        <v>0</v>
      </c>
      <c r="I14" s="71">
        <f t="shared" si="2"/>
        <v>0</v>
      </c>
    </row>
    <row r="15" spans="1:9" ht="35.1" customHeight="1" x14ac:dyDescent="0.25">
      <c r="A15" s="13">
        <v>9.6</v>
      </c>
      <c r="B15" s="31" t="s">
        <v>477</v>
      </c>
      <c r="C15" s="6" t="s">
        <v>481</v>
      </c>
      <c r="D15" s="6" t="s">
        <v>485</v>
      </c>
      <c r="E15" s="7"/>
      <c r="F15" s="9"/>
      <c r="G15" s="27">
        <v>2</v>
      </c>
      <c r="H15" s="103">
        <v>0</v>
      </c>
      <c r="I15" s="71">
        <f t="shared" si="2"/>
        <v>0</v>
      </c>
    </row>
    <row r="16" spans="1:9" ht="35.1" customHeight="1" x14ac:dyDescent="0.25">
      <c r="A16" s="13">
        <v>9.6999999999999993</v>
      </c>
      <c r="B16" s="31" t="s">
        <v>477</v>
      </c>
      <c r="C16" s="6" t="s">
        <v>482</v>
      </c>
      <c r="D16" s="5" t="s">
        <v>485</v>
      </c>
      <c r="E16" s="7"/>
      <c r="F16" s="9"/>
      <c r="G16" s="27">
        <v>2</v>
      </c>
      <c r="H16" s="103">
        <v>0</v>
      </c>
      <c r="I16" s="71">
        <f t="shared" si="2"/>
        <v>0</v>
      </c>
    </row>
    <row r="17" spans="1:9" ht="35.1" customHeight="1" thickBot="1" x14ac:dyDescent="0.3">
      <c r="A17" s="13">
        <v>9.8000000000000007</v>
      </c>
      <c r="B17" s="6" t="s">
        <v>476</v>
      </c>
      <c r="C17" s="6" t="s">
        <v>483</v>
      </c>
      <c r="D17" s="6" t="s">
        <v>74</v>
      </c>
      <c r="E17" s="10" t="s">
        <v>486</v>
      </c>
      <c r="F17" s="9" t="s">
        <v>487</v>
      </c>
      <c r="G17" s="27">
        <v>1</v>
      </c>
      <c r="H17" s="103">
        <v>0</v>
      </c>
      <c r="I17" s="71">
        <f t="shared" si="2"/>
        <v>0</v>
      </c>
    </row>
    <row r="18" spans="1:9" ht="30" customHeight="1" thickBot="1" x14ac:dyDescent="0.3">
      <c r="A18" s="110" t="s">
        <v>467</v>
      </c>
      <c r="B18" s="111"/>
      <c r="C18" s="111"/>
      <c r="D18" s="111"/>
      <c r="E18" s="111"/>
      <c r="F18" s="111"/>
      <c r="G18" s="112"/>
      <c r="H18" s="49">
        <f>SUM(H10:H17)</f>
        <v>0</v>
      </c>
      <c r="I18" s="51">
        <f>SUM(I10:I17)</f>
        <v>0</v>
      </c>
    </row>
  </sheetData>
  <mergeCells count="7">
    <mergeCell ref="A1:I1"/>
    <mergeCell ref="H8:I8"/>
    <mergeCell ref="A18:G18"/>
    <mergeCell ref="A2:I2"/>
    <mergeCell ref="A5:I5"/>
    <mergeCell ref="A3:I3"/>
    <mergeCell ref="A4:I4"/>
  </mergeCells>
  <pageMargins left="0.7" right="0.7" top="0.75" bottom="0.75" header="0.3" footer="0.3"/>
  <pageSetup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="60" zoomScaleNormal="100" workbookViewId="0">
      <selection activeCell="I25" sqref="I25"/>
    </sheetView>
  </sheetViews>
  <sheetFormatPr defaultRowHeight="15" x14ac:dyDescent="0.25"/>
  <cols>
    <col min="1" max="1" width="7.7109375" customWidth="1"/>
    <col min="2" max="6" width="16.42578125" customWidth="1"/>
    <col min="7" max="7" width="10.42578125" customWidth="1"/>
    <col min="8" max="9" width="16.42578125" customWidth="1"/>
  </cols>
  <sheetData>
    <row r="1" spans="1:9" ht="26.25" x14ac:dyDescent="0.4">
      <c r="A1" s="106" t="s">
        <v>469</v>
      </c>
      <c r="B1" s="106"/>
      <c r="C1" s="106"/>
      <c r="D1" s="106"/>
      <c r="E1" s="106"/>
      <c r="F1" s="106"/>
      <c r="G1" s="106"/>
      <c r="H1" s="106"/>
      <c r="I1" s="106"/>
    </row>
    <row r="2" spans="1:9" ht="18.75" x14ac:dyDescent="0.3">
      <c r="A2" s="108" t="s">
        <v>474</v>
      </c>
      <c r="B2" s="108"/>
      <c r="C2" s="108"/>
      <c r="D2" s="108"/>
      <c r="E2" s="108"/>
      <c r="F2" s="108"/>
      <c r="G2" s="108"/>
      <c r="H2" s="108"/>
      <c r="I2" s="108"/>
    </row>
    <row r="3" spans="1:9" ht="18.75" x14ac:dyDescent="0.3">
      <c r="A3" s="109" t="s">
        <v>470</v>
      </c>
      <c r="B3" s="109"/>
      <c r="C3" s="109"/>
      <c r="D3" s="109"/>
      <c r="E3" s="109"/>
      <c r="F3" s="109"/>
      <c r="G3" s="109"/>
      <c r="H3" s="109"/>
      <c r="I3" s="109"/>
    </row>
    <row r="4" spans="1:9" ht="18.75" x14ac:dyDescent="0.3">
      <c r="A4" s="79"/>
      <c r="B4" s="79"/>
      <c r="C4" s="79"/>
      <c r="D4" s="79"/>
      <c r="E4" s="79"/>
      <c r="F4" s="79"/>
      <c r="G4" s="79"/>
      <c r="H4" s="79"/>
      <c r="I4" s="79"/>
    </row>
    <row r="5" spans="1:9" x14ac:dyDescent="0.25">
      <c r="A5" s="1"/>
    </row>
    <row r="6" spans="1:9" x14ac:dyDescent="0.25">
      <c r="A6" s="1"/>
      <c r="H6" s="107" t="s">
        <v>18</v>
      </c>
      <c r="I6" s="107"/>
    </row>
    <row r="7" spans="1:9" ht="30" x14ac:dyDescent="0.25">
      <c r="A7" s="2" t="s">
        <v>0</v>
      </c>
      <c r="B7" s="2" t="s">
        <v>1</v>
      </c>
      <c r="C7" s="2" t="s">
        <v>132</v>
      </c>
      <c r="D7" s="2" t="s">
        <v>2</v>
      </c>
      <c r="E7" s="3" t="s">
        <v>3</v>
      </c>
      <c r="F7" s="2" t="s">
        <v>4</v>
      </c>
      <c r="G7" s="2" t="s">
        <v>5</v>
      </c>
      <c r="H7" s="4" t="s">
        <v>19</v>
      </c>
      <c r="I7" s="2" t="s">
        <v>20</v>
      </c>
    </row>
    <row r="8" spans="1:9" ht="51" customHeight="1" x14ac:dyDescent="0.25">
      <c r="A8" s="13">
        <v>10.1</v>
      </c>
      <c r="B8" s="6" t="s">
        <v>192</v>
      </c>
      <c r="C8" s="6"/>
      <c r="D8" s="6" t="s">
        <v>200</v>
      </c>
      <c r="E8" s="5" t="s">
        <v>210</v>
      </c>
      <c r="F8" s="5">
        <v>3204</v>
      </c>
      <c r="G8" s="29">
        <v>3</v>
      </c>
      <c r="H8" s="103">
        <v>0</v>
      </c>
      <c r="I8" s="71">
        <f t="shared" ref="I8:I9" si="0">H8*5</f>
        <v>0</v>
      </c>
    </row>
    <row r="9" spans="1:9" ht="51" customHeight="1" thickBot="1" x14ac:dyDescent="0.3">
      <c r="A9" s="13">
        <v>10.199999999999999</v>
      </c>
      <c r="B9" s="6" t="s">
        <v>192</v>
      </c>
      <c r="C9" s="6"/>
      <c r="D9" s="6" t="s">
        <v>201</v>
      </c>
      <c r="E9" s="5" t="s">
        <v>211</v>
      </c>
      <c r="F9" s="5"/>
      <c r="G9" s="29">
        <v>0.5</v>
      </c>
      <c r="H9" s="103">
        <v>0</v>
      </c>
      <c r="I9" s="71">
        <f t="shared" si="0"/>
        <v>0</v>
      </c>
    </row>
    <row r="10" spans="1:9" ht="30" customHeight="1" thickBot="1" x14ac:dyDescent="0.3">
      <c r="A10" s="110" t="s">
        <v>468</v>
      </c>
      <c r="B10" s="111"/>
      <c r="C10" s="111"/>
      <c r="D10" s="111"/>
      <c r="E10" s="111"/>
      <c r="F10" s="111"/>
      <c r="G10" s="112"/>
      <c r="H10" s="49">
        <f>SUM(H8:H9)</f>
        <v>0</v>
      </c>
      <c r="I10" s="51">
        <f>SUM(I8:I9)</f>
        <v>0</v>
      </c>
    </row>
  </sheetData>
  <mergeCells count="5">
    <mergeCell ref="A1:I1"/>
    <mergeCell ref="A2:I2"/>
    <mergeCell ref="H6:I6"/>
    <mergeCell ref="A10:G10"/>
    <mergeCell ref="A3:I3"/>
  </mergeCells>
  <pageMargins left="0.7" right="0.7" top="0.75" bottom="0.75" header="0.3" footer="0.3"/>
  <pageSetup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="60" zoomScaleNormal="100" workbookViewId="0">
      <selection activeCell="F34" sqref="F34"/>
    </sheetView>
  </sheetViews>
  <sheetFormatPr defaultRowHeight="15" x14ac:dyDescent="0.25"/>
  <cols>
    <col min="1" max="1" width="7.7109375" customWidth="1"/>
    <col min="2" max="2" width="33" customWidth="1"/>
    <col min="3" max="5" width="16.42578125" customWidth="1"/>
    <col min="6" max="6" width="18.7109375" customWidth="1"/>
  </cols>
  <sheetData>
    <row r="1" spans="1:6" ht="26.25" x14ac:dyDescent="0.4">
      <c r="A1" s="106" t="s">
        <v>394</v>
      </c>
      <c r="B1" s="106"/>
      <c r="C1" s="106"/>
      <c r="D1" s="106"/>
      <c r="E1" s="106"/>
      <c r="F1" s="106"/>
    </row>
    <row r="4" spans="1:6" ht="18" customHeight="1" x14ac:dyDescent="0.3">
      <c r="A4" s="69" t="s">
        <v>375</v>
      </c>
    </row>
    <row r="5" spans="1:6" ht="51.75" customHeight="1" x14ac:dyDescent="0.25">
      <c r="A5" s="2" t="s">
        <v>0</v>
      </c>
      <c r="B5" s="68" t="s">
        <v>371</v>
      </c>
      <c r="C5" s="2" t="s">
        <v>370</v>
      </c>
      <c r="D5" s="56" t="s">
        <v>386</v>
      </c>
      <c r="E5" s="56" t="s">
        <v>385</v>
      </c>
      <c r="F5" s="57" t="s">
        <v>372</v>
      </c>
    </row>
    <row r="6" spans="1:6" ht="35.1" customHeight="1" x14ac:dyDescent="0.25">
      <c r="A6" s="67">
        <v>12.1</v>
      </c>
      <c r="B6" s="60" t="s">
        <v>538</v>
      </c>
      <c r="C6" s="70">
        <v>600</v>
      </c>
      <c r="D6" s="61">
        <v>0</v>
      </c>
      <c r="E6" s="61">
        <v>0</v>
      </c>
      <c r="F6" s="74">
        <f>(((C6*0.95)*D6)+((C6*0.05)*E6))*5</f>
        <v>0</v>
      </c>
    </row>
    <row r="7" spans="1:6" ht="35.1" customHeight="1" x14ac:dyDescent="0.25">
      <c r="A7" s="67">
        <v>12.2</v>
      </c>
      <c r="B7" s="60" t="s">
        <v>376</v>
      </c>
      <c r="C7" s="70">
        <v>200</v>
      </c>
      <c r="D7" s="61">
        <v>0</v>
      </c>
      <c r="E7" s="61">
        <v>0</v>
      </c>
      <c r="F7" s="74">
        <f t="shared" ref="F7" si="0">(((C7*0.95)*D7)+((C7*0.05)*E7))*5</f>
        <v>0</v>
      </c>
    </row>
    <row r="8" spans="1:6" ht="17.25" customHeight="1" x14ac:dyDescent="0.25">
      <c r="A8" s="59"/>
      <c r="B8" s="62"/>
      <c r="C8" s="47"/>
      <c r="D8" s="63"/>
      <c r="E8" s="63"/>
      <c r="F8" s="63"/>
    </row>
    <row r="9" spans="1:6" x14ac:dyDescent="0.25">
      <c r="D9" s="53"/>
      <c r="E9" s="53"/>
      <c r="F9" s="53"/>
    </row>
    <row r="10" spans="1:6" ht="18.75" x14ac:dyDescent="0.3">
      <c r="A10" s="69" t="s">
        <v>377</v>
      </c>
      <c r="D10" s="54"/>
      <c r="E10" s="55"/>
      <c r="F10" s="55"/>
    </row>
    <row r="11" spans="1:6" ht="45" x14ac:dyDescent="0.25">
      <c r="A11" s="2" t="s">
        <v>0</v>
      </c>
      <c r="B11" s="68" t="s">
        <v>380</v>
      </c>
      <c r="C11" s="58" t="s">
        <v>373</v>
      </c>
      <c r="D11" s="4" t="s">
        <v>539</v>
      </c>
      <c r="E11" s="57" t="s">
        <v>374</v>
      </c>
      <c r="F11" s="57" t="s">
        <v>372</v>
      </c>
    </row>
    <row r="12" spans="1:6" ht="35.1" customHeight="1" x14ac:dyDescent="0.25">
      <c r="A12" s="67">
        <v>12.3</v>
      </c>
      <c r="B12" s="60" t="s">
        <v>378</v>
      </c>
      <c r="C12" s="64">
        <v>30000</v>
      </c>
      <c r="D12" s="65">
        <v>0</v>
      </c>
      <c r="E12" s="66">
        <f>(C12*D12)+C12</f>
        <v>30000</v>
      </c>
      <c r="F12" s="75">
        <f t="shared" ref="F12:F13" si="1">E12*5</f>
        <v>150000</v>
      </c>
    </row>
    <row r="13" spans="1:6" ht="35.1" customHeight="1" x14ac:dyDescent="0.25">
      <c r="A13" s="67">
        <v>12.4</v>
      </c>
      <c r="B13" s="60" t="s">
        <v>379</v>
      </c>
      <c r="C13" s="64">
        <v>30000</v>
      </c>
      <c r="D13" s="65">
        <v>0</v>
      </c>
      <c r="E13" s="66">
        <f t="shared" ref="E13" si="2">(C13*D13)+C13</f>
        <v>30000</v>
      </c>
      <c r="F13" s="75">
        <f t="shared" si="1"/>
        <v>150000</v>
      </c>
    </row>
    <row r="14" spans="1:6" ht="15.75" x14ac:dyDescent="0.25">
      <c r="D14" s="52"/>
    </row>
    <row r="15" spans="1:6" ht="15.75" thickBot="1" x14ac:dyDescent="0.3"/>
    <row r="16" spans="1:6" ht="21.75" thickBot="1" x14ac:dyDescent="0.3">
      <c r="A16" s="15" t="s">
        <v>37</v>
      </c>
      <c r="B16" s="77"/>
      <c r="C16" s="35"/>
      <c r="D16" s="35"/>
      <c r="E16" s="36"/>
      <c r="F16" s="48">
        <f>SUM(F5:F13)</f>
        <v>300000</v>
      </c>
    </row>
  </sheetData>
  <mergeCells count="1">
    <mergeCell ref="A1:F1"/>
  </mergeCells>
  <pageMargins left="0.7" right="0.7" top="0.75" bottom="0.75" header="0.3" footer="0.3"/>
  <pageSetup scale="8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view="pageBreakPreview" zoomScale="60" zoomScaleNormal="100" workbookViewId="0">
      <selection activeCell="D5" sqref="D5:D13"/>
    </sheetView>
  </sheetViews>
  <sheetFormatPr defaultRowHeight="15" x14ac:dyDescent="0.25"/>
  <cols>
    <col min="1" max="1" width="7.7109375" customWidth="1"/>
    <col min="2" max="2" width="45.7109375" customWidth="1"/>
    <col min="3" max="3" width="16.42578125" customWidth="1"/>
    <col min="4" max="4" width="14.28515625" customWidth="1"/>
    <col min="5" max="5" width="19.140625" customWidth="1"/>
  </cols>
  <sheetData>
    <row r="1" spans="1:5" ht="26.25" x14ac:dyDescent="0.4">
      <c r="A1" s="106" t="s">
        <v>395</v>
      </c>
      <c r="B1" s="106"/>
      <c r="C1" s="106"/>
      <c r="D1" s="106"/>
      <c r="E1" s="106"/>
    </row>
    <row r="4" spans="1:5" ht="45" x14ac:dyDescent="0.25">
      <c r="A4" s="2" t="s">
        <v>0</v>
      </c>
      <c r="B4" s="4" t="s">
        <v>358</v>
      </c>
      <c r="C4" s="2" t="s">
        <v>495</v>
      </c>
      <c r="D4" s="2" t="s">
        <v>359</v>
      </c>
      <c r="E4" s="2" t="s">
        <v>20</v>
      </c>
    </row>
    <row r="5" spans="1:5" ht="35.1" customHeight="1" x14ac:dyDescent="0.25">
      <c r="A5" s="13">
        <v>13.1</v>
      </c>
      <c r="B5" s="5" t="s">
        <v>360</v>
      </c>
      <c r="C5" s="5">
        <v>15</v>
      </c>
      <c r="D5" s="102">
        <v>0</v>
      </c>
      <c r="E5" s="76">
        <f>C5*D5</f>
        <v>0</v>
      </c>
    </row>
    <row r="6" spans="1:5" ht="35.1" customHeight="1" x14ac:dyDescent="0.25">
      <c r="A6" s="13">
        <v>13.2</v>
      </c>
      <c r="B6" s="5" t="s">
        <v>361</v>
      </c>
      <c r="C6" s="5">
        <v>15</v>
      </c>
      <c r="D6" s="102">
        <v>0</v>
      </c>
      <c r="E6" s="76">
        <f t="shared" ref="E6:E13" si="0">C6*D6</f>
        <v>0</v>
      </c>
    </row>
    <row r="7" spans="1:5" ht="35.1" customHeight="1" x14ac:dyDescent="0.25">
      <c r="A7" s="13">
        <v>13.3</v>
      </c>
      <c r="B7" s="5" t="s">
        <v>362</v>
      </c>
      <c r="C7" s="5">
        <v>15</v>
      </c>
      <c r="D7" s="102">
        <v>0</v>
      </c>
      <c r="E7" s="76">
        <f t="shared" si="0"/>
        <v>0</v>
      </c>
    </row>
    <row r="8" spans="1:5" ht="35.1" customHeight="1" x14ac:dyDescent="0.25">
      <c r="A8" s="13">
        <v>13.4</v>
      </c>
      <c r="B8" s="5" t="s">
        <v>363</v>
      </c>
      <c r="C8" s="5">
        <v>5</v>
      </c>
      <c r="D8" s="102">
        <v>0</v>
      </c>
      <c r="E8" s="76">
        <f t="shared" si="0"/>
        <v>0</v>
      </c>
    </row>
    <row r="9" spans="1:5" ht="35.1" customHeight="1" x14ac:dyDescent="0.25">
      <c r="A9" s="13">
        <v>13.5</v>
      </c>
      <c r="B9" s="5" t="s">
        <v>364</v>
      </c>
      <c r="C9" s="5">
        <v>5</v>
      </c>
      <c r="D9" s="102">
        <v>0</v>
      </c>
      <c r="E9" s="76">
        <f t="shared" si="0"/>
        <v>0</v>
      </c>
    </row>
    <row r="10" spans="1:5" ht="35.1" customHeight="1" x14ac:dyDescent="0.25">
      <c r="A10" s="13">
        <v>13.6</v>
      </c>
      <c r="B10" s="5" t="s">
        <v>365</v>
      </c>
      <c r="C10" s="5">
        <v>5</v>
      </c>
      <c r="D10" s="102">
        <v>0</v>
      </c>
      <c r="E10" s="76">
        <f t="shared" si="0"/>
        <v>0</v>
      </c>
    </row>
    <row r="11" spans="1:5" ht="35.1" customHeight="1" x14ac:dyDescent="0.25">
      <c r="A11" s="13">
        <v>13.7</v>
      </c>
      <c r="B11" s="5" t="s">
        <v>366</v>
      </c>
      <c r="C11" s="5">
        <v>5</v>
      </c>
      <c r="D11" s="102">
        <v>0</v>
      </c>
      <c r="E11" s="76">
        <f t="shared" si="0"/>
        <v>0</v>
      </c>
    </row>
    <row r="12" spans="1:5" ht="35.1" customHeight="1" x14ac:dyDescent="0.25">
      <c r="A12" s="13">
        <v>13.8</v>
      </c>
      <c r="B12" s="5" t="s">
        <v>369</v>
      </c>
      <c r="C12" s="5">
        <v>2</v>
      </c>
      <c r="D12" s="102">
        <v>0</v>
      </c>
      <c r="E12" s="76">
        <f t="shared" si="0"/>
        <v>0</v>
      </c>
    </row>
    <row r="13" spans="1:5" ht="35.1" customHeight="1" thickBot="1" x14ac:dyDescent="0.3">
      <c r="A13" s="37">
        <v>13.9</v>
      </c>
      <c r="B13" s="31" t="s">
        <v>367</v>
      </c>
      <c r="C13" s="32">
        <v>3</v>
      </c>
      <c r="D13" s="102">
        <v>0</v>
      </c>
      <c r="E13" s="76">
        <f t="shared" si="0"/>
        <v>0</v>
      </c>
    </row>
    <row r="14" spans="1:5" ht="30" customHeight="1" thickBot="1" x14ac:dyDescent="0.3">
      <c r="A14" s="110" t="s">
        <v>368</v>
      </c>
      <c r="B14" s="111"/>
      <c r="C14" s="111"/>
      <c r="D14" s="111"/>
      <c r="E14" s="48">
        <f>SUM(E5:E13)</f>
        <v>0</v>
      </c>
    </row>
  </sheetData>
  <sheetProtection selectLockedCells="1"/>
  <mergeCells count="2">
    <mergeCell ref="A1:E1"/>
    <mergeCell ref="A14:D14"/>
  </mergeCells>
  <pageMargins left="0.7" right="0.7" top="0.75" bottom="0.75" header="0.3" footer="0.3"/>
  <pageSetup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8"/>
  <sheetViews>
    <sheetView view="pageBreakPreview" zoomScale="60" zoomScaleNormal="100" workbookViewId="0">
      <selection activeCell="F7" sqref="F7"/>
    </sheetView>
  </sheetViews>
  <sheetFormatPr defaultRowHeight="15" x14ac:dyDescent="0.25"/>
  <cols>
    <col min="1" max="1" width="7.7109375" style="1" customWidth="1"/>
    <col min="2" max="4" width="16.42578125" customWidth="1"/>
    <col min="5" max="5" width="16.5703125" customWidth="1"/>
    <col min="6" max="6" width="16.42578125" customWidth="1"/>
    <col min="7" max="9" width="7.7109375" customWidth="1"/>
    <col min="10" max="10" width="8.140625" customWidth="1"/>
    <col min="11" max="12" width="16.140625" customWidth="1"/>
  </cols>
  <sheetData>
    <row r="1" spans="1:12" ht="26.25" x14ac:dyDescent="0.4">
      <c r="A1" s="106" t="s">
        <v>388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 x14ac:dyDescent="0.3">
      <c r="A2" s="108" t="s">
        <v>381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.75" x14ac:dyDescent="0.3">
      <c r="A3" s="109" t="s">
        <v>503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5" spans="1:12" x14ac:dyDescent="0.25">
      <c r="K5" s="107" t="s">
        <v>18</v>
      </c>
      <c r="L5" s="107"/>
    </row>
    <row r="6" spans="1:12" ht="43.5" customHeight="1" x14ac:dyDescent="0.25">
      <c r="A6" s="2" t="s">
        <v>0</v>
      </c>
      <c r="B6" s="2" t="s">
        <v>1</v>
      </c>
      <c r="C6" s="2" t="s">
        <v>132</v>
      </c>
      <c r="D6" s="2" t="s">
        <v>2</v>
      </c>
      <c r="E6" s="3" t="s">
        <v>3</v>
      </c>
      <c r="F6" s="2" t="s">
        <v>4</v>
      </c>
      <c r="G6" s="90" t="s">
        <v>5</v>
      </c>
      <c r="H6" s="90" t="s">
        <v>405</v>
      </c>
      <c r="I6" s="90" t="s">
        <v>406</v>
      </c>
      <c r="J6" s="90" t="s">
        <v>407</v>
      </c>
      <c r="K6" s="4" t="s">
        <v>19</v>
      </c>
      <c r="L6" s="2" t="s">
        <v>20</v>
      </c>
    </row>
    <row r="7" spans="1:12" ht="57.75" customHeight="1" x14ac:dyDescent="0.25">
      <c r="A7" s="23">
        <v>1.1000000000000001</v>
      </c>
      <c r="B7" s="6" t="s">
        <v>109</v>
      </c>
      <c r="C7" s="6" t="s">
        <v>408</v>
      </c>
      <c r="D7" s="6" t="s">
        <v>504</v>
      </c>
      <c r="E7" s="7" t="s">
        <v>112</v>
      </c>
      <c r="F7" s="5" t="s">
        <v>115</v>
      </c>
      <c r="G7" s="27">
        <v>2</v>
      </c>
      <c r="H7" s="81" t="s">
        <v>422</v>
      </c>
      <c r="I7" s="81" t="s">
        <v>423</v>
      </c>
      <c r="J7" s="27" t="s">
        <v>418</v>
      </c>
      <c r="K7" s="103">
        <v>0</v>
      </c>
      <c r="L7" s="71">
        <f t="shared" ref="L7:L55" si="0">K7*5</f>
        <v>0</v>
      </c>
    </row>
    <row r="8" spans="1:12" ht="57.75" customHeight="1" x14ac:dyDescent="0.25">
      <c r="A8" s="23">
        <v>1.2</v>
      </c>
      <c r="B8" s="6" t="s">
        <v>110</v>
      </c>
      <c r="C8" s="6" t="s">
        <v>409</v>
      </c>
      <c r="D8" s="6" t="s">
        <v>504</v>
      </c>
      <c r="E8" s="7" t="s">
        <v>112</v>
      </c>
      <c r="F8" s="5" t="s">
        <v>116</v>
      </c>
      <c r="G8" s="27">
        <v>3.2</v>
      </c>
      <c r="H8" s="84" t="s">
        <v>424</v>
      </c>
      <c r="I8" s="81" t="s">
        <v>425</v>
      </c>
      <c r="J8" s="27" t="s">
        <v>418</v>
      </c>
      <c r="K8" s="103">
        <v>0</v>
      </c>
      <c r="L8" s="71">
        <f t="shared" si="0"/>
        <v>0</v>
      </c>
    </row>
    <row r="9" spans="1:12" ht="58.5" customHeight="1" x14ac:dyDescent="0.25">
      <c r="A9" s="23">
        <v>1.3</v>
      </c>
      <c r="B9" s="6" t="s">
        <v>111</v>
      </c>
      <c r="C9" s="6" t="s">
        <v>410</v>
      </c>
      <c r="D9" s="6" t="s">
        <v>505</v>
      </c>
      <c r="E9" s="7" t="s">
        <v>114</v>
      </c>
      <c r="F9" s="5" t="s">
        <v>113</v>
      </c>
      <c r="G9" s="27">
        <v>5</v>
      </c>
      <c r="H9" s="81" t="s">
        <v>420</v>
      </c>
      <c r="I9" s="81" t="s">
        <v>421</v>
      </c>
      <c r="J9" s="27" t="s">
        <v>418</v>
      </c>
      <c r="K9" s="103">
        <v>0</v>
      </c>
      <c r="L9" s="71">
        <f t="shared" si="0"/>
        <v>0</v>
      </c>
    </row>
    <row r="10" spans="1:12" ht="60" customHeight="1" x14ac:dyDescent="0.25">
      <c r="A10" s="23">
        <v>1.4</v>
      </c>
      <c r="B10" s="6" t="s">
        <v>81</v>
      </c>
      <c r="C10" s="6" t="s">
        <v>26</v>
      </c>
      <c r="D10" s="6" t="s">
        <v>506</v>
      </c>
      <c r="E10" s="10" t="s">
        <v>97</v>
      </c>
      <c r="F10" s="5" t="s">
        <v>102</v>
      </c>
      <c r="G10" s="27">
        <v>5</v>
      </c>
      <c r="H10" s="81" t="s">
        <v>426</v>
      </c>
      <c r="I10" s="81" t="s">
        <v>421</v>
      </c>
      <c r="J10" s="27" t="s">
        <v>418</v>
      </c>
      <c r="K10" s="103">
        <v>0</v>
      </c>
      <c r="L10" s="71">
        <f t="shared" si="0"/>
        <v>0</v>
      </c>
    </row>
    <row r="11" spans="1:12" ht="60" customHeight="1" x14ac:dyDescent="0.25">
      <c r="A11" s="23">
        <v>1.5</v>
      </c>
      <c r="B11" s="6" t="s">
        <v>82</v>
      </c>
      <c r="C11" s="6" t="s">
        <v>27</v>
      </c>
      <c r="D11" s="6" t="s">
        <v>506</v>
      </c>
      <c r="E11" s="10" t="s">
        <v>97</v>
      </c>
      <c r="F11" s="5" t="s">
        <v>101</v>
      </c>
      <c r="G11" s="27">
        <v>5</v>
      </c>
      <c r="H11" s="81" t="s">
        <v>426</v>
      </c>
      <c r="I11" s="81" t="s">
        <v>421</v>
      </c>
      <c r="J11" s="27" t="s">
        <v>418</v>
      </c>
      <c r="K11" s="103">
        <v>0</v>
      </c>
      <c r="L11" s="71">
        <f t="shared" si="0"/>
        <v>0</v>
      </c>
    </row>
    <row r="12" spans="1:12" ht="60" customHeight="1" x14ac:dyDescent="0.25">
      <c r="A12" s="23">
        <v>1.6</v>
      </c>
      <c r="B12" s="6" t="s">
        <v>83</v>
      </c>
      <c r="C12" s="6" t="s">
        <v>28</v>
      </c>
      <c r="D12" s="6" t="s">
        <v>506</v>
      </c>
      <c r="E12" s="10" t="s">
        <v>97</v>
      </c>
      <c r="F12" s="5" t="s">
        <v>102</v>
      </c>
      <c r="G12" s="27">
        <v>5</v>
      </c>
      <c r="H12" s="81" t="s">
        <v>426</v>
      </c>
      <c r="I12" s="81" t="s">
        <v>421</v>
      </c>
      <c r="J12" s="27" t="s">
        <v>418</v>
      </c>
      <c r="K12" s="103">
        <v>0</v>
      </c>
      <c r="L12" s="71">
        <f t="shared" si="0"/>
        <v>0</v>
      </c>
    </row>
    <row r="13" spans="1:12" ht="49.5" customHeight="1" x14ac:dyDescent="0.25">
      <c r="A13" s="23">
        <v>1.7</v>
      </c>
      <c r="B13" s="6" t="s">
        <v>84</v>
      </c>
      <c r="C13" s="6" t="s">
        <v>91</v>
      </c>
      <c r="D13" s="6" t="s">
        <v>506</v>
      </c>
      <c r="E13" s="10" t="s">
        <v>98</v>
      </c>
      <c r="F13" s="5" t="s">
        <v>103</v>
      </c>
      <c r="G13" s="27">
        <v>5</v>
      </c>
      <c r="H13" s="81" t="s">
        <v>422</v>
      </c>
      <c r="I13" s="81" t="s">
        <v>427</v>
      </c>
      <c r="J13" s="27" t="s">
        <v>418</v>
      </c>
      <c r="K13" s="103">
        <v>0</v>
      </c>
      <c r="L13" s="71">
        <f t="shared" si="0"/>
        <v>0</v>
      </c>
    </row>
    <row r="14" spans="1:12" ht="47.25" customHeight="1" x14ac:dyDescent="0.25">
      <c r="A14" s="23">
        <v>1.8</v>
      </c>
      <c r="B14" s="6" t="s">
        <v>85</v>
      </c>
      <c r="C14" s="6" t="s">
        <v>416</v>
      </c>
      <c r="D14" s="6" t="s">
        <v>507</v>
      </c>
      <c r="E14" s="7"/>
      <c r="F14" s="5" t="s">
        <v>445</v>
      </c>
      <c r="G14" s="27">
        <v>1.5</v>
      </c>
      <c r="H14" s="84" t="s">
        <v>424</v>
      </c>
      <c r="I14" s="84" t="s">
        <v>424</v>
      </c>
      <c r="J14" s="27" t="s">
        <v>418</v>
      </c>
      <c r="K14" s="103">
        <v>0</v>
      </c>
      <c r="L14" s="71">
        <f t="shared" si="0"/>
        <v>0</v>
      </c>
    </row>
    <row r="15" spans="1:12" ht="49.5" customHeight="1" x14ac:dyDescent="0.25">
      <c r="A15" s="23">
        <v>1.9</v>
      </c>
      <c r="B15" s="6" t="s">
        <v>86</v>
      </c>
      <c r="C15" s="6" t="s">
        <v>417</v>
      </c>
      <c r="D15" s="6" t="s">
        <v>507</v>
      </c>
      <c r="E15" s="7"/>
      <c r="F15" s="5" t="s">
        <v>446</v>
      </c>
      <c r="G15" s="27">
        <v>1.5</v>
      </c>
      <c r="H15" s="81" t="s">
        <v>421</v>
      </c>
      <c r="I15" s="81" t="s">
        <v>428</v>
      </c>
      <c r="J15" s="27" t="s">
        <v>418</v>
      </c>
      <c r="K15" s="103">
        <v>0</v>
      </c>
      <c r="L15" s="71">
        <f t="shared" si="0"/>
        <v>0</v>
      </c>
    </row>
    <row r="16" spans="1:12" ht="48.75" customHeight="1" x14ac:dyDescent="0.25">
      <c r="A16" s="22">
        <v>1.1000000000000001</v>
      </c>
      <c r="B16" s="6" t="s">
        <v>508</v>
      </c>
      <c r="C16" s="6" t="s">
        <v>92</v>
      </c>
      <c r="D16" s="6" t="s">
        <v>506</v>
      </c>
      <c r="E16" s="6" t="s">
        <v>99</v>
      </c>
      <c r="F16" s="11" t="s">
        <v>104</v>
      </c>
      <c r="G16" s="29">
        <v>5</v>
      </c>
      <c r="H16" s="82" t="s">
        <v>420</v>
      </c>
      <c r="I16" s="82" t="s">
        <v>429</v>
      </c>
      <c r="J16" s="27" t="s">
        <v>418</v>
      </c>
      <c r="K16" s="103">
        <v>0</v>
      </c>
      <c r="L16" s="71">
        <f t="shared" si="0"/>
        <v>0</v>
      </c>
    </row>
    <row r="17" spans="1:12" ht="48.75" customHeight="1" x14ac:dyDescent="0.25">
      <c r="A17" s="23">
        <v>1.1100000000000001</v>
      </c>
      <c r="B17" s="6" t="s">
        <v>411</v>
      </c>
      <c r="C17" s="6" t="s">
        <v>412</v>
      </c>
      <c r="D17" s="91" t="s">
        <v>540</v>
      </c>
      <c r="E17" s="6" t="s">
        <v>413</v>
      </c>
      <c r="F17" s="5"/>
      <c r="G17" s="29">
        <v>0.5</v>
      </c>
      <c r="H17" s="85" t="s">
        <v>424</v>
      </c>
      <c r="I17" s="85" t="s">
        <v>424</v>
      </c>
      <c r="J17" s="27" t="s">
        <v>418</v>
      </c>
      <c r="K17" s="103">
        <v>0</v>
      </c>
      <c r="L17" s="71">
        <f t="shared" si="0"/>
        <v>0</v>
      </c>
    </row>
    <row r="18" spans="1:12" ht="45.95" customHeight="1" x14ac:dyDescent="0.25">
      <c r="A18" s="23">
        <v>1.1200000000000001</v>
      </c>
      <c r="B18" s="6" t="s">
        <v>398</v>
      </c>
      <c r="C18" s="6" t="s">
        <v>24</v>
      </c>
      <c r="D18" s="6" t="s">
        <v>509</v>
      </c>
      <c r="E18" s="6" t="s">
        <v>441</v>
      </c>
      <c r="F18" s="24" t="s">
        <v>12</v>
      </c>
      <c r="G18" s="28">
        <v>15</v>
      </c>
      <c r="H18" s="83" t="s">
        <v>420</v>
      </c>
      <c r="I18" s="83" t="s">
        <v>422</v>
      </c>
      <c r="J18" s="27" t="s">
        <v>418</v>
      </c>
      <c r="K18" s="103">
        <v>0</v>
      </c>
      <c r="L18" s="72">
        <f t="shared" si="0"/>
        <v>0</v>
      </c>
    </row>
    <row r="19" spans="1:12" ht="45.95" customHeight="1" x14ac:dyDescent="0.25">
      <c r="A19" s="22">
        <v>1.1299999999999999</v>
      </c>
      <c r="B19" s="6" t="s">
        <v>397</v>
      </c>
      <c r="C19" s="6" t="s">
        <v>23</v>
      </c>
      <c r="D19" s="6" t="s">
        <v>509</v>
      </c>
      <c r="E19" s="87" t="s">
        <v>440</v>
      </c>
      <c r="F19" s="9" t="s">
        <v>11</v>
      </c>
      <c r="G19" s="29">
        <v>10</v>
      </c>
      <c r="H19" s="82" t="s">
        <v>420</v>
      </c>
      <c r="I19" s="82" t="s">
        <v>422</v>
      </c>
      <c r="J19" s="27" t="s">
        <v>418</v>
      </c>
      <c r="K19" s="103">
        <v>0</v>
      </c>
      <c r="L19" s="71">
        <f t="shared" si="0"/>
        <v>0</v>
      </c>
    </row>
    <row r="20" spans="1:12" ht="48" customHeight="1" x14ac:dyDescent="0.25">
      <c r="A20" s="22">
        <v>1.1399999999999999</v>
      </c>
      <c r="B20" s="6" t="s">
        <v>396</v>
      </c>
      <c r="C20" s="6" t="s">
        <v>401</v>
      </c>
      <c r="D20" s="6" t="s">
        <v>510</v>
      </c>
      <c r="E20" s="5" t="s">
        <v>21</v>
      </c>
      <c r="F20" s="9" t="s">
        <v>10</v>
      </c>
      <c r="G20" s="29">
        <v>25</v>
      </c>
      <c r="H20" s="82" t="s">
        <v>420</v>
      </c>
      <c r="I20" s="82" t="s">
        <v>422</v>
      </c>
      <c r="J20" s="27" t="s">
        <v>418</v>
      </c>
      <c r="K20" s="103">
        <v>0</v>
      </c>
      <c r="L20" s="71">
        <f t="shared" si="0"/>
        <v>0</v>
      </c>
    </row>
    <row r="21" spans="1:12" ht="48" customHeight="1" x14ac:dyDescent="0.25">
      <c r="A21" s="22" t="s">
        <v>596</v>
      </c>
      <c r="B21" s="6" t="s">
        <v>15</v>
      </c>
      <c r="C21" s="6" t="s">
        <v>22</v>
      </c>
      <c r="D21" s="6" t="s">
        <v>511</v>
      </c>
      <c r="E21" s="5" t="s">
        <v>16</v>
      </c>
      <c r="F21" s="9">
        <v>9184</v>
      </c>
      <c r="G21" s="29">
        <v>25</v>
      </c>
      <c r="H21" s="82" t="s">
        <v>430</v>
      </c>
      <c r="I21" s="82" t="s">
        <v>430</v>
      </c>
      <c r="J21" s="27" t="s">
        <v>419</v>
      </c>
      <c r="K21" s="103">
        <v>0</v>
      </c>
      <c r="L21" s="71">
        <f t="shared" si="0"/>
        <v>0</v>
      </c>
    </row>
    <row r="22" spans="1:12" ht="48" customHeight="1" x14ac:dyDescent="0.25">
      <c r="A22" s="22">
        <v>1.1599999999999999</v>
      </c>
      <c r="B22" s="6" t="s">
        <v>15</v>
      </c>
      <c r="C22" s="6" t="s">
        <v>22</v>
      </c>
      <c r="D22" s="6" t="s">
        <v>511</v>
      </c>
      <c r="E22" s="5" t="s">
        <v>16</v>
      </c>
      <c r="F22" s="9">
        <v>9184</v>
      </c>
      <c r="G22" s="29">
        <v>25</v>
      </c>
      <c r="H22" s="82" t="s">
        <v>430</v>
      </c>
      <c r="I22" s="82" t="s">
        <v>430</v>
      </c>
      <c r="J22" s="27" t="s">
        <v>419</v>
      </c>
      <c r="K22" s="103">
        <v>0</v>
      </c>
      <c r="L22" s="71">
        <f t="shared" si="0"/>
        <v>0</v>
      </c>
    </row>
    <row r="23" spans="1:12" ht="48" customHeight="1" x14ac:dyDescent="0.25">
      <c r="A23" s="22">
        <v>1.17</v>
      </c>
      <c r="B23" s="6" t="s">
        <v>15</v>
      </c>
      <c r="C23" s="6" t="s">
        <v>22</v>
      </c>
      <c r="D23" s="6" t="s">
        <v>511</v>
      </c>
      <c r="E23" s="5" t="s">
        <v>17</v>
      </c>
      <c r="F23" s="9">
        <v>9184</v>
      </c>
      <c r="G23" s="29">
        <v>250</v>
      </c>
      <c r="H23" s="82" t="s">
        <v>430</v>
      </c>
      <c r="I23" s="82" t="s">
        <v>430</v>
      </c>
      <c r="J23" s="27" t="s">
        <v>419</v>
      </c>
      <c r="K23" s="103">
        <v>0</v>
      </c>
      <c r="L23" s="71">
        <f t="shared" si="0"/>
        <v>0</v>
      </c>
    </row>
    <row r="24" spans="1:12" ht="48" customHeight="1" x14ac:dyDescent="0.25">
      <c r="A24" s="22">
        <v>1.18</v>
      </c>
      <c r="B24" s="6" t="s">
        <v>29</v>
      </c>
      <c r="C24" s="6" t="s">
        <v>25</v>
      </c>
      <c r="D24" s="6" t="s">
        <v>512</v>
      </c>
      <c r="E24" s="6" t="s">
        <v>33</v>
      </c>
      <c r="F24" s="24">
        <v>74038</v>
      </c>
      <c r="G24" s="28">
        <v>5</v>
      </c>
      <c r="H24" s="83" t="s">
        <v>431</v>
      </c>
      <c r="I24" s="83" t="s">
        <v>429</v>
      </c>
      <c r="J24" s="27" t="s">
        <v>418</v>
      </c>
      <c r="K24" s="103">
        <v>0</v>
      </c>
      <c r="L24" s="72">
        <f t="shared" si="0"/>
        <v>0</v>
      </c>
    </row>
    <row r="25" spans="1:12" ht="45.95" customHeight="1" x14ac:dyDescent="0.25">
      <c r="A25" s="22">
        <v>1.19</v>
      </c>
      <c r="B25" s="6" t="s">
        <v>107</v>
      </c>
      <c r="C25" s="6" t="s">
        <v>105</v>
      </c>
      <c r="D25" s="6" t="s">
        <v>506</v>
      </c>
      <c r="E25" s="5"/>
      <c r="F25" s="5"/>
      <c r="G25" s="29">
        <v>5</v>
      </c>
      <c r="H25" s="85" t="s">
        <v>424</v>
      </c>
      <c r="I25" s="85" t="s">
        <v>424</v>
      </c>
      <c r="J25" s="27" t="s">
        <v>418</v>
      </c>
      <c r="K25" s="103">
        <v>0</v>
      </c>
      <c r="L25" s="71">
        <f t="shared" si="0"/>
        <v>0</v>
      </c>
    </row>
    <row r="26" spans="1:12" ht="45.95" customHeight="1" x14ac:dyDescent="0.25">
      <c r="A26" s="22">
        <v>1.2</v>
      </c>
      <c r="B26" s="6" t="s">
        <v>108</v>
      </c>
      <c r="C26" s="6" t="s">
        <v>106</v>
      </c>
      <c r="D26" s="6" t="s">
        <v>506</v>
      </c>
      <c r="E26" s="5"/>
      <c r="F26" s="5"/>
      <c r="G26" s="29">
        <v>5</v>
      </c>
      <c r="H26" s="82" t="s">
        <v>420</v>
      </c>
      <c r="I26" s="82" t="s">
        <v>432</v>
      </c>
      <c r="J26" s="27" t="s">
        <v>418</v>
      </c>
      <c r="K26" s="103">
        <v>0</v>
      </c>
      <c r="L26" s="71">
        <f t="shared" si="0"/>
        <v>0</v>
      </c>
    </row>
    <row r="27" spans="1:12" ht="45.95" customHeight="1" x14ac:dyDescent="0.25">
      <c r="A27" s="22">
        <v>1.21</v>
      </c>
      <c r="B27" s="6" t="s">
        <v>87</v>
      </c>
      <c r="C27" s="6" t="s">
        <v>93</v>
      </c>
      <c r="D27" s="6" t="s">
        <v>513</v>
      </c>
      <c r="E27" s="6" t="s">
        <v>100</v>
      </c>
      <c r="F27" s="6" t="s">
        <v>433</v>
      </c>
      <c r="G27" s="29">
        <v>1</v>
      </c>
      <c r="H27" s="82" t="s">
        <v>428</v>
      </c>
      <c r="I27" s="82" t="s">
        <v>434</v>
      </c>
      <c r="J27" s="27" t="s">
        <v>418</v>
      </c>
      <c r="K27" s="103">
        <v>0</v>
      </c>
      <c r="L27" s="71">
        <f t="shared" si="0"/>
        <v>0</v>
      </c>
    </row>
    <row r="28" spans="1:12" ht="45.95" customHeight="1" x14ac:dyDescent="0.25">
      <c r="A28" s="22">
        <v>1.22</v>
      </c>
      <c r="B28" s="6" t="s">
        <v>89</v>
      </c>
      <c r="C28" s="6" t="s">
        <v>95</v>
      </c>
      <c r="D28" s="6" t="s">
        <v>513</v>
      </c>
      <c r="E28" s="5" t="s">
        <v>100</v>
      </c>
      <c r="F28" s="5">
        <v>334928</v>
      </c>
      <c r="G28" s="29">
        <v>1</v>
      </c>
      <c r="H28" s="85" t="s">
        <v>424</v>
      </c>
      <c r="I28" s="85" t="s">
        <v>424</v>
      </c>
      <c r="J28" s="27" t="s">
        <v>418</v>
      </c>
      <c r="K28" s="103">
        <v>0</v>
      </c>
      <c r="L28" s="71">
        <f t="shared" si="0"/>
        <v>0</v>
      </c>
    </row>
    <row r="29" spans="1:12" ht="45.95" customHeight="1" x14ac:dyDescent="0.25">
      <c r="A29" s="22">
        <v>1.23</v>
      </c>
      <c r="B29" s="6" t="s">
        <v>88</v>
      </c>
      <c r="C29" s="6" t="s">
        <v>94</v>
      </c>
      <c r="D29" s="6" t="s">
        <v>513</v>
      </c>
      <c r="E29" s="5" t="s">
        <v>100</v>
      </c>
      <c r="F29" s="5">
        <v>334930</v>
      </c>
      <c r="G29" s="29">
        <v>1</v>
      </c>
      <c r="H29" s="82" t="s">
        <v>428</v>
      </c>
      <c r="I29" s="82" t="s">
        <v>529</v>
      </c>
      <c r="J29" s="27" t="s">
        <v>418</v>
      </c>
      <c r="K29" s="103">
        <v>0</v>
      </c>
      <c r="L29" s="71">
        <f t="shared" si="0"/>
        <v>0</v>
      </c>
    </row>
    <row r="30" spans="1:12" ht="45.95" customHeight="1" x14ac:dyDescent="0.25">
      <c r="A30" s="22">
        <v>1.24</v>
      </c>
      <c r="B30" s="6" t="s">
        <v>90</v>
      </c>
      <c r="C30" s="6" t="s">
        <v>96</v>
      </c>
      <c r="D30" s="6" t="s">
        <v>514</v>
      </c>
      <c r="E30" s="5" t="s">
        <v>100</v>
      </c>
      <c r="F30" s="5">
        <v>334945</v>
      </c>
      <c r="G30" s="29">
        <v>1</v>
      </c>
      <c r="H30" s="82" t="s">
        <v>428</v>
      </c>
      <c r="I30" s="82" t="s">
        <v>434</v>
      </c>
      <c r="J30" s="27" t="s">
        <v>418</v>
      </c>
      <c r="K30" s="103">
        <v>0</v>
      </c>
      <c r="L30" s="71">
        <f t="shared" si="0"/>
        <v>0</v>
      </c>
    </row>
    <row r="31" spans="1:12" ht="48" customHeight="1" x14ac:dyDescent="0.25">
      <c r="A31" s="22">
        <v>1.25</v>
      </c>
      <c r="B31" s="6" t="s">
        <v>516</v>
      </c>
      <c r="C31" s="6" t="s">
        <v>414</v>
      </c>
      <c r="D31" s="6" t="s">
        <v>515</v>
      </c>
      <c r="E31" s="6" t="s">
        <v>435</v>
      </c>
      <c r="F31" s="9">
        <v>147209</v>
      </c>
      <c r="G31" s="29">
        <v>2</v>
      </c>
      <c r="H31" s="82" t="s">
        <v>422</v>
      </c>
      <c r="I31" s="82" t="s">
        <v>421</v>
      </c>
      <c r="J31" s="27" t="s">
        <v>418</v>
      </c>
      <c r="K31" s="103">
        <v>0</v>
      </c>
      <c r="L31" s="71">
        <f t="shared" si="0"/>
        <v>0</v>
      </c>
    </row>
    <row r="32" spans="1:12" ht="48" customHeight="1" x14ac:dyDescent="0.25">
      <c r="A32" s="22">
        <v>1.26</v>
      </c>
      <c r="B32" s="6" t="s">
        <v>517</v>
      </c>
      <c r="C32" s="6" t="s">
        <v>415</v>
      </c>
      <c r="D32" s="6" t="s">
        <v>519</v>
      </c>
      <c r="E32" s="5" t="s">
        <v>8</v>
      </c>
      <c r="F32" s="8" t="s">
        <v>436</v>
      </c>
      <c r="G32" s="29">
        <v>5</v>
      </c>
      <c r="H32" s="82" t="s">
        <v>422</v>
      </c>
      <c r="I32" s="82" t="s">
        <v>429</v>
      </c>
      <c r="J32" s="27" t="s">
        <v>418</v>
      </c>
      <c r="K32" s="103">
        <v>0</v>
      </c>
      <c r="L32" s="71">
        <f t="shared" si="0"/>
        <v>0</v>
      </c>
    </row>
    <row r="33" spans="1:12" ht="48" customHeight="1" x14ac:dyDescent="0.25">
      <c r="A33" s="22">
        <v>1.27</v>
      </c>
      <c r="B33" s="6" t="s">
        <v>518</v>
      </c>
      <c r="C33" s="6" t="s">
        <v>415</v>
      </c>
      <c r="D33" s="6" t="s">
        <v>520</v>
      </c>
      <c r="E33" s="5" t="s">
        <v>9</v>
      </c>
      <c r="F33" s="8">
        <v>1027307461</v>
      </c>
      <c r="G33" s="29">
        <v>10</v>
      </c>
      <c r="H33" s="82" t="s">
        <v>422</v>
      </c>
      <c r="I33" s="82" t="s">
        <v>429</v>
      </c>
      <c r="J33" s="27" t="s">
        <v>418</v>
      </c>
      <c r="K33" s="103">
        <v>0</v>
      </c>
      <c r="L33" s="71">
        <f t="shared" si="0"/>
        <v>0</v>
      </c>
    </row>
    <row r="34" spans="1:12" ht="45.95" customHeight="1" x14ac:dyDescent="0.25">
      <c r="A34" s="22">
        <v>1.28</v>
      </c>
      <c r="B34" s="6" t="s">
        <v>30</v>
      </c>
      <c r="C34" s="6" t="s">
        <v>402</v>
      </c>
      <c r="D34" s="6" t="s">
        <v>521</v>
      </c>
      <c r="E34" s="6" t="s">
        <v>437</v>
      </c>
      <c r="F34" s="24" t="s">
        <v>13</v>
      </c>
      <c r="G34" s="28">
        <v>1</v>
      </c>
      <c r="H34" s="83" t="s">
        <v>438</v>
      </c>
      <c r="I34" s="83" t="s">
        <v>431</v>
      </c>
      <c r="J34" s="27" t="s">
        <v>418</v>
      </c>
      <c r="K34" s="103">
        <v>0</v>
      </c>
      <c r="L34" s="72">
        <f t="shared" si="0"/>
        <v>0</v>
      </c>
    </row>
    <row r="35" spans="1:12" ht="45.95" customHeight="1" x14ac:dyDescent="0.25">
      <c r="A35" s="22">
        <v>1.29</v>
      </c>
      <c r="B35" s="6" t="s">
        <v>31</v>
      </c>
      <c r="C35" s="6" t="s">
        <v>403</v>
      </c>
      <c r="D35" s="6" t="s">
        <v>522</v>
      </c>
      <c r="E35" s="5"/>
      <c r="F35" s="25">
        <v>150277</v>
      </c>
      <c r="G35" s="28">
        <v>2</v>
      </c>
      <c r="H35" s="86" t="s">
        <v>424</v>
      </c>
      <c r="I35" s="83" t="s">
        <v>439</v>
      </c>
      <c r="J35" s="27" t="s">
        <v>418</v>
      </c>
      <c r="K35" s="103">
        <v>0</v>
      </c>
      <c r="L35" s="72">
        <f t="shared" si="0"/>
        <v>0</v>
      </c>
    </row>
    <row r="36" spans="1:12" ht="45.95" customHeight="1" x14ac:dyDescent="0.25">
      <c r="A36" s="22">
        <v>1.3</v>
      </c>
      <c r="B36" s="6" t="s">
        <v>32</v>
      </c>
      <c r="C36" s="6" t="s">
        <v>404</v>
      </c>
      <c r="D36" s="6" t="s">
        <v>523</v>
      </c>
      <c r="E36" s="6"/>
      <c r="F36" s="25">
        <v>150276</v>
      </c>
      <c r="G36" s="28">
        <v>2</v>
      </c>
      <c r="H36" s="86" t="s">
        <v>424</v>
      </c>
      <c r="I36" s="83" t="s">
        <v>439</v>
      </c>
      <c r="J36" s="27" t="s">
        <v>418</v>
      </c>
      <c r="K36" s="103">
        <v>0</v>
      </c>
      <c r="L36" s="72">
        <f t="shared" si="0"/>
        <v>0</v>
      </c>
    </row>
    <row r="37" spans="1:12" ht="45.95" customHeight="1" x14ac:dyDescent="0.25">
      <c r="A37" s="22">
        <v>1.31</v>
      </c>
      <c r="B37" s="6" t="s">
        <v>38</v>
      </c>
      <c r="C37" s="6" t="s">
        <v>39</v>
      </c>
      <c r="D37" s="6" t="s">
        <v>522</v>
      </c>
      <c r="E37" s="5"/>
      <c r="F37" s="5">
        <v>150246</v>
      </c>
      <c r="G37" s="29">
        <v>3</v>
      </c>
      <c r="H37" s="82" t="s">
        <v>421</v>
      </c>
      <c r="I37" s="82" t="s">
        <v>439</v>
      </c>
      <c r="J37" s="27" t="s">
        <v>418</v>
      </c>
      <c r="K37" s="103">
        <v>0</v>
      </c>
      <c r="L37" s="71">
        <f t="shared" si="0"/>
        <v>0</v>
      </c>
    </row>
    <row r="38" spans="1:12" ht="45.95" customHeight="1" x14ac:dyDescent="0.25">
      <c r="A38" s="22">
        <v>1.32</v>
      </c>
      <c r="B38" s="6" t="s">
        <v>46</v>
      </c>
      <c r="C38" s="6" t="s">
        <v>40</v>
      </c>
      <c r="D38" s="6" t="s">
        <v>524</v>
      </c>
      <c r="E38" s="6" t="s">
        <v>442</v>
      </c>
      <c r="F38" s="5" t="s">
        <v>57</v>
      </c>
      <c r="G38" s="29">
        <v>1</v>
      </c>
      <c r="H38" s="82" t="s">
        <v>428</v>
      </c>
      <c r="I38" s="82" t="s">
        <v>443</v>
      </c>
      <c r="J38" s="27" t="s">
        <v>418</v>
      </c>
      <c r="K38" s="103">
        <v>0</v>
      </c>
      <c r="L38" s="71">
        <f t="shared" si="0"/>
        <v>0</v>
      </c>
    </row>
    <row r="39" spans="1:12" ht="45.95" customHeight="1" x14ac:dyDescent="0.25">
      <c r="A39" s="22">
        <v>1.33</v>
      </c>
      <c r="B39" s="6" t="s">
        <v>47</v>
      </c>
      <c r="C39" s="6" t="s">
        <v>41</v>
      </c>
      <c r="D39" s="6" t="s">
        <v>525</v>
      </c>
      <c r="E39" s="6" t="s">
        <v>78</v>
      </c>
      <c r="F39" s="5"/>
      <c r="G39" s="29">
        <v>0.5</v>
      </c>
      <c r="H39" s="82" t="s">
        <v>428</v>
      </c>
      <c r="I39" s="82" t="s">
        <v>530</v>
      </c>
      <c r="J39" s="27" t="s">
        <v>418</v>
      </c>
      <c r="K39" s="103">
        <v>0</v>
      </c>
      <c r="L39" s="71">
        <f t="shared" si="0"/>
        <v>0</v>
      </c>
    </row>
    <row r="40" spans="1:12" ht="45.95" customHeight="1" x14ac:dyDescent="0.25">
      <c r="A40" s="22">
        <v>1.34</v>
      </c>
      <c r="B40" s="6" t="s">
        <v>48</v>
      </c>
      <c r="C40" s="6" t="s">
        <v>42</v>
      </c>
      <c r="D40" s="6" t="s">
        <v>526</v>
      </c>
      <c r="E40" s="6" t="s">
        <v>79</v>
      </c>
      <c r="F40" s="5">
        <v>61254191</v>
      </c>
      <c r="G40" s="29">
        <v>3</v>
      </c>
      <c r="H40" s="82" t="s">
        <v>430</v>
      </c>
      <c r="I40" s="82" t="s">
        <v>429</v>
      </c>
      <c r="J40" s="27" t="s">
        <v>418</v>
      </c>
      <c r="K40" s="103">
        <v>0</v>
      </c>
      <c r="L40" s="71">
        <f t="shared" si="0"/>
        <v>0</v>
      </c>
    </row>
    <row r="41" spans="1:12" ht="45.95" customHeight="1" x14ac:dyDescent="0.25">
      <c r="A41" s="22">
        <v>1.35</v>
      </c>
      <c r="B41" s="6" t="s">
        <v>49</v>
      </c>
      <c r="C41" s="6" t="s">
        <v>43</v>
      </c>
      <c r="D41" s="6" t="s">
        <v>526</v>
      </c>
      <c r="E41" s="6" t="s">
        <v>79</v>
      </c>
      <c r="F41" s="5">
        <v>61254192</v>
      </c>
      <c r="G41" s="29">
        <v>3</v>
      </c>
      <c r="H41" s="82" t="s">
        <v>430</v>
      </c>
      <c r="I41" s="82" t="s">
        <v>429</v>
      </c>
      <c r="J41" s="27" t="s">
        <v>418</v>
      </c>
      <c r="K41" s="103">
        <v>0</v>
      </c>
      <c r="L41" s="71">
        <f t="shared" si="0"/>
        <v>0</v>
      </c>
    </row>
    <row r="42" spans="1:12" ht="45.95" customHeight="1" x14ac:dyDescent="0.25">
      <c r="A42" s="22">
        <v>1.36</v>
      </c>
      <c r="B42" s="6" t="s">
        <v>50</v>
      </c>
      <c r="C42" s="6" t="s">
        <v>44</v>
      </c>
      <c r="D42" s="6" t="s">
        <v>526</v>
      </c>
      <c r="E42" s="6" t="s">
        <v>79</v>
      </c>
      <c r="F42" s="5">
        <v>61254188</v>
      </c>
      <c r="G42" s="29">
        <v>3</v>
      </c>
      <c r="H42" s="82" t="s">
        <v>430</v>
      </c>
      <c r="I42" s="82" t="s">
        <v>429</v>
      </c>
      <c r="J42" s="27" t="s">
        <v>418</v>
      </c>
      <c r="K42" s="103">
        <v>0</v>
      </c>
      <c r="L42" s="71">
        <f t="shared" si="0"/>
        <v>0</v>
      </c>
    </row>
    <row r="43" spans="1:12" ht="45.95" customHeight="1" x14ac:dyDescent="0.25">
      <c r="A43" s="22">
        <v>1.37</v>
      </c>
      <c r="B43" s="6" t="s">
        <v>51</v>
      </c>
      <c r="C43" s="6" t="s">
        <v>45</v>
      </c>
      <c r="D43" s="6" t="s">
        <v>526</v>
      </c>
      <c r="E43" s="6" t="s">
        <v>79</v>
      </c>
      <c r="F43" s="5">
        <v>61254186</v>
      </c>
      <c r="G43" s="29">
        <v>3</v>
      </c>
      <c r="H43" s="82" t="s">
        <v>430</v>
      </c>
      <c r="I43" s="82" t="s">
        <v>429</v>
      </c>
      <c r="J43" s="27" t="s">
        <v>418</v>
      </c>
      <c r="K43" s="103">
        <v>0</v>
      </c>
      <c r="L43" s="71">
        <f t="shared" si="0"/>
        <v>0</v>
      </c>
    </row>
    <row r="44" spans="1:12" ht="45.95" customHeight="1" x14ac:dyDescent="0.25">
      <c r="A44" s="22">
        <v>1.38</v>
      </c>
      <c r="B44" s="6" t="s">
        <v>55</v>
      </c>
      <c r="C44" s="6" t="s">
        <v>53</v>
      </c>
      <c r="D44" s="6" t="s">
        <v>527</v>
      </c>
      <c r="E44" s="6" t="s">
        <v>58</v>
      </c>
      <c r="F44" s="5" t="s">
        <v>13</v>
      </c>
      <c r="G44" s="29">
        <v>1</v>
      </c>
      <c r="H44" s="82" t="s">
        <v>438</v>
      </c>
      <c r="I44" s="82" t="s">
        <v>431</v>
      </c>
      <c r="J44" s="27" t="s">
        <v>418</v>
      </c>
      <c r="K44" s="103">
        <v>0</v>
      </c>
      <c r="L44" s="71">
        <f t="shared" si="0"/>
        <v>0</v>
      </c>
    </row>
    <row r="45" spans="1:12" ht="45.95" customHeight="1" x14ac:dyDescent="0.25">
      <c r="A45" s="22">
        <v>1.39</v>
      </c>
      <c r="B45" s="6" t="s">
        <v>56</v>
      </c>
      <c r="C45" s="6" t="s">
        <v>54</v>
      </c>
      <c r="D45" s="6" t="s">
        <v>522</v>
      </c>
      <c r="E45" s="5" t="s">
        <v>21</v>
      </c>
      <c r="F45" s="5">
        <v>150279</v>
      </c>
      <c r="G45" s="29">
        <v>2</v>
      </c>
      <c r="H45" s="85" t="s">
        <v>424</v>
      </c>
      <c r="I45" s="82" t="s">
        <v>439</v>
      </c>
      <c r="J45" s="27" t="s">
        <v>418</v>
      </c>
      <c r="K45" s="103">
        <v>0</v>
      </c>
      <c r="L45" s="71">
        <f t="shared" si="0"/>
        <v>0</v>
      </c>
    </row>
    <row r="46" spans="1:12" ht="45.95" customHeight="1" x14ac:dyDescent="0.25">
      <c r="A46" s="22">
        <v>1.4</v>
      </c>
      <c r="B46" s="6" t="s">
        <v>59</v>
      </c>
      <c r="C46" s="6" t="s">
        <v>60</v>
      </c>
      <c r="D46" s="6" t="s">
        <v>522</v>
      </c>
      <c r="E46" s="5" t="s">
        <v>21</v>
      </c>
      <c r="F46" s="5">
        <v>150278</v>
      </c>
      <c r="G46" s="29">
        <v>2</v>
      </c>
      <c r="H46" s="85" t="s">
        <v>424</v>
      </c>
      <c r="I46" s="82" t="s">
        <v>439</v>
      </c>
      <c r="J46" s="27" t="s">
        <v>418</v>
      </c>
      <c r="K46" s="103">
        <v>0</v>
      </c>
      <c r="L46" s="71">
        <f t="shared" si="0"/>
        <v>0</v>
      </c>
    </row>
    <row r="47" spans="1:12" ht="45.95" customHeight="1" x14ac:dyDescent="0.25">
      <c r="A47" s="22">
        <v>1.41</v>
      </c>
      <c r="B47" s="6" t="s">
        <v>72</v>
      </c>
      <c r="C47" s="6" t="s">
        <v>61</v>
      </c>
      <c r="D47" s="6" t="s">
        <v>522</v>
      </c>
      <c r="E47" s="5" t="s">
        <v>21</v>
      </c>
      <c r="F47" s="5">
        <v>160247</v>
      </c>
      <c r="G47" s="29">
        <v>3</v>
      </c>
      <c r="H47" s="85" t="s">
        <v>424</v>
      </c>
      <c r="I47" s="82" t="s">
        <v>439</v>
      </c>
      <c r="J47" s="27" t="s">
        <v>418</v>
      </c>
      <c r="K47" s="103">
        <v>0</v>
      </c>
      <c r="L47" s="71">
        <f t="shared" si="0"/>
        <v>0</v>
      </c>
    </row>
    <row r="48" spans="1:12" ht="45.95" customHeight="1" x14ac:dyDescent="0.25">
      <c r="A48" s="22">
        <v>1.42</v>
      </c>
      <c r="B48" s="6" t="s">
        <v>73</v>
      </c>
      <c r="C48" s="6" t="s">
        <v>62</v>
      </c>
      <c r="D48" s="6" t="s">
        <v>528</v>
      </c>
      <c r="E48" s="5" t="s">
        <v>77</v>
      </c>
      <c r="F48" s="5" t="s">
        <v>75</v>
      </c>
      <c r="G48" s="29">
        <v>1</v>
      </c>
      <c r="H48" s="82" t="s">
        <v>421</v>
      </c>
      <c r="I48" s="82" t="s">
        <v>443</v>
      </c>
      <c r="J48" s="27" t="s">
        <v>418</v>
      </c>
      <c r="K48" s="103">
        <v>0</v>
      </c>
      <c r="L48" s="71">
        <f t="shared" si="0"/>
        <v>0</v>
      </c>
    </row>
    <row r="49" spans="1:12" ht="45.95" customHeight="1" x14ac:dyDescent="0.25">
      <c r="A49" s="22">
        <v>1.43</v>
      </c>
      <c r="B49" s="6" t="s">
        <v>80</v>
      </c>
      <c r="C49" s="6" t="s">
        <v>63</v>
      </c>
      <c r="D49" s="6" t="s">
        <v>526</v>
      </c>
      <c r="E49" s="6" t="s">
        <v>79</v>
      </c>
      <c r="F49" s="5">
        <v>61254190</v>
      </c>
      <c r="G49" s="29">
        <v>3</v>
      </c>
      <c r="H49" s="82" t="s">
        <v>428</v>
      </c>
      <c r="I49" s="82" t="s">
        <v>530</v>
      </c>
      <c r="J49" s="27" t="s">
        <v>418</v>
      </c>
      <c r="K49" s="103">
        <v>0</v>
      </c>
      <c r="L49" s="71">
        <f t="shared" si="0"/>
        <v>0</v>
      </c>
    </row>
    <row r="50" spans="1:12" ht="45.95" customHeight="1" x14ac:dyDescent="0.25">
      <c r="A50" s="22">
        <v>1.44</v>
      </c>
      <c r="B50" s="6" t="s">
        <v>68</v>
      </c>
      <c r="C50" s="6" t="s">
        <v>64</v>
      </c>
      <c r="D50" s="6" t="s">
        <v>525</v>
      </c>
      <c r="E50" s="6" t="s">
        <v>444</v>
      </c>
      <c r="F50" s="5" t="s">
        <v>76</v>
      </c>
      <c r="G50" s="29">
        <v>1</v>
      </c>
      <c r="H50" s="82" t="s">
        <v>428</v>
      </c>
      <c r="I50" s="82" t="s">
        <v>429</v>
      </c>
      <c r="J50" s="27" t="s">
        <v>418</v>
      </c>
      <c r="K50" s="103">
        <v>0</v>
      </c>
      <c r="L50" s="71">
        <f t="shared" si="0"/>
        <v>0</v>
      </c>
    </row>
    <row r="51" spans="1:12" ht="45.95" customHeight="1" x14ac:dyDescent="0.25">
      <c r="A51" s="22">
        <v>1.45</v>
      </c>
      <c r="B51" s="6" t="s">
        <v>69</v>
      </c>
      <c r="C51" s="6" t="s">
        <v>65</v>
      </c>
      <c r="D51" s="6" t="s">
        <v>526</v>
      </c>
      <c r="E51" s="6" t="s">
        <v>79</v>
      </c>
      <c r="F51" s="5">
        <v>61254185</v>
      </c>
      <c r="G51" s="29">
        <v>3</v>
      </c>
      <c r="H51" s="82">
        <v>100</v>
      </c>
      <c r="I51" s="82" t="s">
        <v>429</v>
      </c>
      <c r="J51" s="27" t="s">
        <v>418</v>
      </c>
      <c r="K51" s="103">
        <v>0</v>
      </c>
      <c r="L51" s="71">
        <f t="shared" si="0"/>
        <v>0</v>
      </c>
    </row>
    <row r="52" spans="1:12" ht="45.95" customHeight="1" x14ac:dyDescent="0.25">
      <c r="A52" s="22">
        <v>1.46</v>
      </c>
      <c r="B52" s="6" t="s">
        <v>70</v>
      </c>
      <c r="C52" s="6" t="s">
        <v>66</v>
      </c>
      <c r="D52" s="6" t="s">
        <v>526</v>
      </c>
      <c r="E52" s="6" t="s">
        <v>79</v>
      </c>
      <c r="F52" s="5">
        <v>61254187</v>
      </c>
      <c r="G52" s="29">
        <v>3</v>
      </c>
      <c r="H52" s="82" t="s">
        <v>430</v>
      </c>
      <c r="I52" s="82" t="s">
        <v>429</v>
      </c>
      <c r="J52" s="27" t="s">
        <v>418</v>
      </c>
      <c r="K52" s="103">
        <v>0</v>
      </c>
      <c r="L52" s="71">
        <f t="shared" si="0"/>
        <v>0</v>
      </c>
    </row>
    <row r="53" spans="1:12" ht="45.95" customHeight="1" x14ac:dyDescent="0.25">
      <c r="A53" s="22">
        <v>1.47</v>
      </c>
      <c r="B53" s="6" t="s">
        <v>71</v>
      </c>
      <c r="C53" s="6" t="s">
        <v>67</v>
      </c>
      <c r="D53" s="6" t="s">
        <v>526</v>
      </c>
      <c r="E53" s="6" t="s">
        <v>79</v>
      </c>
      <c r="F53" s="5">
        <v>61254189</v>
      </c>
      <c r="G53" s="29">
        <v>3</v>
      </c>
      <c r="H53" s="82" t="s">
        <v>430</v>
      </c>
      <c r="I53" s="82" t="s">
        <v>429</v>
      </c>
      <c r="J53" s="27" t="s">
        <v>418</v>
      </c>
      <c r="K53" s="103">
        <v>0</v>
      </c>
      <c r="L53" s="71">
        <f t="shared" si="0"/>
        <v>0</v>
      </c>
    </row>
    <row r="54" spans="1:12" ht="45.95" customHeight="1" x14ac:dyDescent="0.25">
      <c r="A54" s="23">
        <v>1.48</v>
      </c>
      <c r="B54" s="6" t="s">
        <v>541</v>
      </c>
      <c r="C54" s="6"/>
      <c r="D54" s="6" t="s">
        <v>647</v>
      </c>
      <c r="E54" s="7" t="s">
        <v>542</v>
      </c>
      <c r="F54" s="5" t="s">
        <v>544</v>
      </c>
      <c r="G54" s="27">
        <v>2</v>
      </c>
      <c r="H54" s="84" t="s">
        <v>424</v>
      </c>
      <c r="I54" s="84" t="s">
        <v>424</v>
      </c>
      <c r="J54" s="27" t="s">
        <v>418</v>
      </c>
      <c r="K54" s="103">
        <v>0</v>
      </c>
      <c r="L54" s="71">
        <f t="shared" si="0"/>
        <v>0</v>
      </c>
    </row>
    <row r="55" spans="1:12" ht="45.95" customHeight="1" thickBot="1" x14ac:dyDescent="0.3">
      <c r="A55" s="23">
        <v>1.49</v>
      </c>
      <c r="B55" s="6" t="s">
        <v>541</v>
      </c>
      <c r="C55" s="6"/>
      <c r="D55" s="6" t="s">
        <v>648</v>
      </c>
      <c r="E55" s="7" t="s">
        <v>543</v>
      </c>
      <c r="F55" s="5">
        <v>551918</v>
      </c>
      <c r="G55" s="27">
        <v>2</v>
      </c>
      <c r="H55" s="84" t="s">
        <v>424</v>
      </c>
      <c r="I55" s="84" t="s">
        <v>424</v>
      </c>
      <c r="J55" s="27" t="s">
        <v>418</v>
      </c>
      <c r="K55" s="103">
        <v>0</v>
      </c>
      <c r="L55" s="71">
        <f t="shared" si="0"/>
        <v>0</v>
      </c>
    </row>
    <row r="56" spans="1:12" ht="30" customHeight="1" thickBot="1" x14ac:dyDescent="0.3">
      <c r="A56" s="110" t="s">
        <v>389</v>
      </c>
      <c r="B56" s="111"/>
      <c r="C56" s="111"/>
      <c r="D56" s="111"/>
      <c r="E56" s="111"/>
      <c r="F56" s="111"/>
      <c r="G56" s="111"/>
      <c r="H56" s="111"/>
      <c r="I56" s="111"/>
      <c r="J56" s="112"/>
      <c r="K56" s="49">
        <f>SUM(K7:K55)</f>
        <v>0</v>
      </c>
      <c r="L56" s="50">
        <f>SUM(L7:L55)</f>
        <v>0</v>
      </c>
    </row>
    <row r="57" spans="1:12" ht="20.100000000000001" customHeight="1" x14ac:dyDescent="0.25"/>
    <row r="58" spans="1:12" ht="20.100000000000001" customHeight="1" x14ac:dyDescent="0.25"/>
    <row r="59" spans="1:12" ht="20.100000000000001" customHeight="1" x14ac:dyDescent="0.25"/>
    <row r="60" spans="1:12" ht="20.100000000000001" customHeight="1" x14ac:dyDescent="0.25"/>
    <row r="61" spans="1:12" ht="20.100000000000001" customHeight="1" x14ac:dyDescent="0.25"/>
    <row r="62" spans="1:12" ht="20.100000000000001" customHeight="1" x14ac:dyDescent="0.25"/>
    <row r="63" spans="1:12" ht="20.100000000000001" customHeight="1" x14ac:dyDescent="0.25"/>
    <row r="64" spans="1:12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</sheetData>
  <sortState ref="B46:L53">
    <sortCondition ref="C46:C53"/>
  </sortState>
  <mergeCells count="5">
    <mergeCell ref="A1:L1"/>
    <mergeCell ref="K5:L5"/>
    <mergeCell ref="A2:L2"/>
    <mergeCell ref="A3:L3"/>
    <mergeCell ref="A56:J56"/>
  </mergeCells>
  <pageMargins left="0.7" right="0.7" top="0.75" bottom="0.75" header="0.3" footer="0.3"/>
  <pageSetup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60" zoomScaleNormal="100" workbookViewId="0">
      <selection activeCell="H21" sqref="H21"/>
    </sheetView>
  </sheetViews>
  <sheetFormatPr defaultRowHeight="15" x14ac:dyDescent="0.25"/>
  <cols>
    <col min="1" max="1" width="7.7109375" customWidth="1"/>
    <col min="2" max="6" width="16.42578125" customWidth="1"/>
    <col min="7" max="7" width="10.42578125" customWidth="1"/>
    <col min="8" max="9" width="16.42578125" customWidth="1"/>
  </cols>
  <sheetData>
    <row r="1" spans="1:9" ht="26.25" x14ac:dyDescent="0.4">
      <c r="A1" s="113" t="s">
        <v>497</v>
      </c>
      <c r="B1" s="114"/>
      <c r="C1" s="114"/>
      <c r="D1" s="114"/>
      <c r="E1" s="114"/>
      <c r="F1" s="114"/>
      <c r="G1" s="114"/>
      <c r="H1" s="114"/>
      <c r="I1" s="115"/>
    </row>
    <row r="2" spans="1:9" ht="18.75" x14ac:dyDescent="0.3">
      <c r="A2" s="116" t="s">
        <v>498</v>
      </c>
      <c r="B2" s="116"/>
      <c r="C2" s="116"/>
      <c r="D2" s="116"/>
      <c r="E2" s="116"/>
      <c r="F2" s="116"/>
      <c r="G2" s="116"/>
      <c r="H2" s="116"/>
      <c r="I2" s="116"/>
    </row>
    <row r="3" spans="1:9" ht="18.75" x14ac:dyDescent="0.3">
      <c r="A3" s="109" t="s">
        <v>502</v>
      </c>
      <c r="B3" s="109"/>
      <c r="C3" s="109"/>
      <c r="D3" s="109"/>
      <c r="E3" s="109"/>
      <c r="F3" s="109"/>
      <c r="G3" s="109"/>
      <c r="H3" s="109"/>
      <c r="I3" s="109"/>
    </row>
    <row r="4" spans="1:9" ht="9.9499999999999993" customHeight="1" x14ac:dyDescent="0.3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8.75" x14ac:dyDescent="0.3">
      <c r="A5" s="116" t="s">
        <v>499</v>
      </c>
      <c r="B5" s="116"/>
      <c r="C5" s="116"/>
      <c r="D5" s="116"/>
      <c r="E5" s="116"/>
      <c r="F5" s="116"/>
      <c r="G5" s="116"/>
      <c r="H5" s="116"/>
      <c r="I5" s="116"/>
    </row>
    <row r="6" spans="1:9" ht="18.75" x14ac:dyDescent="0.3">
      <c r="A6" s="116" t="s">
        <v>500</v>
      </c>
      <c r="B6" s="116"/>
      <c r="C6" s="116"/>
      <c r="D6" s="116"/>
      <c r="E6" s="116"/>
      <c r="F6" s="116"/>
      <c r="G6" s="116"/>
      <c r="H6" s="116"/>
      <c r="I6" s="116"/>
    </row>
    <row r="7" spans="1:9" ht="18.75" x14ac:dyDescent="0.3">
      <c r="A7" s="109" t="s">
        <v>501</v>
      </c>
      <c r="B7" s="109"/>
      <c r="C7" s="109"/>
      <c r="D7" s="109"/>
      <c r="E7" s="109"/>
      <c r="F7" s="109"/>
      <c r="G7" s="109"/>
      <c r="H7" s="109"/>
      <c r="I7" s="109"/>
    </row>
    <row r="8" spans="1:9" x14ac:dyDescent="0.25">
      <c r="A8" s="1"/>
    </row>
    <row r="9" spans="1:9" x14ac:dyDescent="0.25">
      <c r="A9" s="1"/>
      <c r="H9" s="107" t="s">
        <v>18</v>
      </c>
      <c r="I9" s="107"/>
    </row>
    <row r="10" spans="1:9" ht="30" x14ac:dyDescent="0.25">
      <c r="A10" s="2" t="s">
        <v>0</v>
      </c>
      <c r="B10" s="2" t="s">
        <v>1</v>
      </c>
      <c r="C10" s="2" t="s">
        <v>132</v>
      </c>
      <c r="D10" s="2" t="s">
        <v>2</v>
      </c>
      <c r="E10" s="3" t="s">
        <v>3</v>
      </c>
      <c r="F10" s="2" t="s">
        <v>4</v>
      </c>
      <c r="G10" s="2" t="s">
        <v>5</v>
      </c>
      <c r="H10" s="4" t="s">
        <v>19</v>
      </c>
      <c r="I10" s="2" t="s">
        <v>20</v>
      </c>
    </row>
    <row r="11" spans="1:9" ht="35.1" customHeight="1" x14ac:dyDescent="0.25">
      <c r="A11" s="13">
        <v>2.1</v>
      </c>
      <c r="B11" s="6" t="s">
        <v>531</v>
      </c>
      <c r="C11" s="6" t="s">
        <v>119</v>
      </c>
      <c r="D11" s="5" t="s">
        <v>7</v>
      </c>
      <c r="E11" s="7"/>
      <c r="F11" s="8" t="s">
        <v>131</v>
      </c>
      <c r="G11" s="27">
        <v>10</v>
      </c>
      <c r="H11" s="12">
        <v>0</v>
      </c>
      <c r="I11" s="71">
        <f>H11*5</f>
        <v>0</v>
      </c>
    </row>
    <row r="12" spans="1:9" ht="35.1" customHeight="1" x14ac:dyDescent="0.25">
      <c r="A12" s="13">
        <v>2.2000000000000002</v>
      </c>
      <c r="B12" s="6" t="s">
        <v>128</v>
      </c>
      <c r="C12" s="6" t="s">
        <v>532</v>
      </c>
      <c r="D12" s="5"/>
      <c r="E12" s="7"/>
      <c r="F12" s="8"/>
      <c r="G12" s="27">
        <v>1</v>
      </c>
      <c r="H12" s="12">
        <v>0</v>
      </c>
      <c r="I12" s="71">
        <f t="shared" ref="I12:I14" si="0">H12*5</f>
        <v>0</v>
      </c>
    </row>
    <row r="13" spans="1:9" ht="35.1" customHeight="1" x14ac:dyDescent="0.25">
      <c r="A13" s="13">
        <v>2.2999999999999998</v>
      </c>
      <c r="B13" s="6" t="s">
        <v>129</v>
      </c>
      <c r="C13" s="6" t="s">
        <v>532</v>
      </c>
      <c r="D13" s="5"/>
      <c r="E13" s="7"/>
      <c r="F13" s="9"/>
      <c r="G13" s="27">
        <v>1</v>
      </c>
      <c r="H13" s="12">
        <v>0</v>
      </c>
      <c r="I13" s="71">
        <f t="shared" si="0"/>
        <v>0</v>
      </c>
    </row>
    <row r="14" spans="1:9" ht="35.1" customHeight="1" x14ac:dyDescent="0.25">
      <c r="A14" s="13">
        <v>2.4</v>
      </c>
      <c r="B14" s="6" t="s">
        <v>130</v>
      </c>
      <c r="C14" s="6" t="s">
        <v>532</v>
      </c>
      <c r="D14" s="5"/>
      <c r="E14" s="7"/>
      <c r="F14" s="9"/>
      <c r="G14" s="27">
        <v>1</v>
      </c>
      <c r="H14" s="12">
        <v>0</v>
      </c>
      <c r="I14" s="71">
        <f t="shared" si="0"/>
        <v>0</v>
      </c>
    </row>
    <row r="15" spans="1:9" ht="35.1" customHeight="1" x14ac:dyDescent="0.25">
      <c r="A15" s="13">
        <v>2.5</v>
      </c>
      <c r="B15" s="6" t="s">
        <v>121</v>
      </c>
      <c r="C15" s="6" t="s">
        <v>119</v>
      </c>
      <c r="D15" s="5" t="s">
        <v>123</v>
      </c>
      <c r="E15" s="7" t="s">
        <v>125</v>
      </c>
      <c r="F15" s="9" t="s">
        <v>127</v>
      </c>
      <c r="G15" s="27">
        <v>3</v>
      </c>
      <c r="H15" s="12">
        <v>0</v>
      </c>
      <c r="I15" s="71">
        <f>H15*5</f>
        <v>0</v>
      </c>
    </row>
    <row r="16" spans="1:9" ht="35.1" customHeight="1" x14ac:dyDescent="0.25">
      <c r="A16" s="13">
        <v>2.6</v>
      </c>
      <c r="B16" s="6" t="s">
        <v>122</v>
      </c>
      <c r="C16" s="6" t="s">
        <v>119</v>
      </c>
      <c r="D16" s="5" t="s">
        <v>124</v>
      </c>
      <c r="E16" s="10" t="s">
        <v>126</v>
      </c>
      <c r="F16" s="8">
        <v>138402492</v>
      </c>
      <c r="G16" s="27">
        <v>5</v>
      </c>
      <c r="H16" s="12">
        <v>0</v>
      </c>
      <c r="I16" s="71">
        <f t="shared" ref="I16:I18" si="1">H16*5</f>
        <v>0</v>
      </c>
    </row>
    <row r="17" spans="1:9" ht="35.1" customHeight="1" x14ac:dyDescent="0.25">
      <c r="A17" s="13">
        <v>2.7</v>
      </c>
      <c r="B17" s="6" t="s">
        <v>533</v>
      </c>
      <c r="C17" s="6" t="s">
        <v>532</v>
      </c>
      <c r="D17" s="5"/>
      <c r="E17" s="10"/>
      <c r="F17" s="8"/>
      <c r="G17" s="27">
        <v>1</v>
      </c>
      <c r="H17" s="12">
        <v>0</v>
      </c>
      <c r="I17" s="71">
        <f t="shared" si="1"/>
        <v>0</v>
      </c>
    </row>
    <row r="18" spans="1:9" ht="35.1" customHeight="1" x14ac:dyDescent="0.25">
      <c r="A18" s="13">
        <v>2.8</v>
      </c>
      <c r="B18" s="6" t="s">
        <v>534</v>
      </c>
      <c r="C18" s="6" t="s">
        <v>532</v>
      </c>
      <c r="D18" s="5"/>
      <c r="E18" s="10"/>
      <c r="F18" s="8"/>
      <c r="G18" s="27">
        <v>1</v>
      </c>
      <c r="H18" s="12">
        <v>0</v>
      </c>
      <c r="I18" s="71">
        <f t="shared" si="1"/>
        <v>0</v>
      </c>
    </row>
    <row r="19" spans="1:9" ht="35.1" customHeight="1" x14ac:dyDescent="0.25">
      <c r="A19" s="13">
        <v>2.9</v>
      </c>
      <c r="B19" s="6" t="s">
        <v>117</v>
      </c>
      <c r="C19" s="6" t="s">
        <v>119</v>
      </c>
      <c r="D19" s="5" t="s">
        <v>118</v>
      </c>
      <c r="E19" s="7"/>
      <c r="F19" s="8" t="s">
        <v>120</v>
      </c>
      <c r="G19" s="27">
        <v>10</v>
      </c>
      <c r="H19" s="12">
        <v>0</v>
      </c>
      <c r="I19" s="71">
        <f>H19*5</f>
        <v>0</v>
      </c>
    </row>
    <row r="20" spans="1:9" ht="35.1" customHeight="1" x14ac:dyDescent="0.25">
      <c r="A20" s="22">
        <v>2.1</v>
      </c>
      <c r="B20" s="6" t="s">
        <v>535</v>
      </c>
      <c r="C20" s="6" t="s">
        <v>532</v>
      </c>
      <c r="D20" s="5"/>
      <c r="E20" s="10"/>
      <c r="F20" s="8"/>
      <c r="G20" s="27">
        <v>1</v>
      </c>
      <c r="H20" s="12">
        <v>0</v>
      </c>
      <c r="I20" s="71">
        <f>H20*5</f>
        <v>0</v>
      </c>
    </row>
    <row r="21" spans="1:9" ht="35.1" customHeight="1" thickBot="1" x14ac:dyDescent="0.3">
      <c r="A21" s="13">
        <v>2.11</v>
      </c>
      <c r="B21" s="6" t="s">
        <v>536</v>
      </c>
      <c r="C21" s="6" t="s">
        <v>532</v>
      </c>
      <c r="D21" s="5"/>
      <c r="E21" s="7"/>
      <c r="F21" s="8"/>
      <c r="G21" s="27">
        <v>1</v>
      </c>
      <c r="H21" s="12">
        <v>0</v>
      </c>
      <c r="I21" s="71">
        <f>H21*5</f>
        <v>0</v>
      </c>
    </row>
    <row r="22" spans="1:9" ht="30" customHeight="1" thickBot="1" x14ac:dyDescent="0.3">
      <c r="A22" s="110" t="s">
        <v>496</v>
      </c>
      <c r="B22" s="111"/>
      <c r="C22" s="111"/>
      <c r="D22" s="111"/>
      <c r="E22" s="111"/>
      <c r="F22" s="111"/>
      <c r="G22" s="112"/>
      <c r="H22" s="49">
        <f>SUM(H11:H21)</f>
        <v>0</v>
      </c>
      <c r="I22" s="50">
        <f>SUM(I11:I21)</f>
        <v>0</v>
      </c>
    </row>
  </sheetData>
  <mergeCells count="9">
    <mergeCell ref="A1:I1"/>
    <mergeCell ref="H9:I9"/>
    <mergeCell ref="A22:G22"/>
    <mergeCell ref="A2:I2"/>
    <mergeCell ref="A3:I3"/>
    <mergeCell ref="A5:I5"/>
    <mergeCell ref="A6:I6"/>
    <mergeCell ref="A7:I7"/>
    <mergeCell ref="A4:I4"/>
  </mergeCells>
  <pageMargins left="0.7" right="0.7" top="0.75" bottom="0.75" header="0.3" footer="0.3"/>
  <pageSetup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zoomScale="60" zoomScaleNormal="100" workbookViewId="0">
      <selection activeCell="E8" sqref="E8"/>
    </sheetView>
  </sheetViews>
  <sheetFormatPr defaultRowHeight="15" x14ac:dyDescent="0.25"/>
  <cols>
    <col min="1" max="1" width="7.7109375" customWidth="1"/>
    <col min="2" max="2" width="16.42578125" customWidth="1"/>
    <col min="3" max="3" width="16.5703125" customWidth="1"/>
    <col min="4" max="6" width="16.42578125" customWidth="1"/>
    <col min="7" max="9" width="7.7109375" customWidth="1"/>
    <col min="10" max="10" width="8.140625" customWidth="1"/>
    <col min="11" max="12" width="16.42578125" customWidth="1"/>
  </cols>
  <sheetData>
    <row r="1" spans="1:12" ht="26.25" x14ac:dyDescent="0.4">
      <c r="A1" s="106" t="s">
        <v>448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 x14ac:dyDescent="0.3">
      <c r="A2" s="108" t="s">
        <v>449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.75" x14ac:dyDescent="0.3">
      <c r="A3" s="109" t="s">
        <v>459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8.75" x14ac:dyDescent="0.3">
      <c r="A4" s="79"/>
      <c r="B4" s="79"/>
      <c r="C4" s="79"/>
      <c r="D4" s="79"/>
      <c r="E4" s="79"/>
      <c r="F4" s="79"/>
      <c r="G4" s="79"/>
      <c r="H4" s="80"/>
      <c r="I4" s="80"/>
      <c r="J4" s="80"/>
      <c r="K4" s="79"/>
      <c r="L4" s="79"/>
    </row>
    <row r="5" spans="1:12" x14ac:dyDescent="0.25">
      <c r="A5" s="1"/>
      <c r="K5" s="107" t="s">
        <v>18</v>
      </c>
      <c r="L5" s="107"/>
    </row>
    <row r="6" spans="1:12" ht="30" x14ac:dyDescent="0.25">
      <c r="A6" s="2" t="s">
        <v>0</v>
      </c>
      <c r="B6" s="2" t="s">
        <v>1</v>
      </c>
      <c r="C6" s="2" t="s">
        <v>132</v>
      </c>
      <c r="D6" s="2" t="s">
        <v>2</v>
      </c>
      <c r="E6" s="3" t="s">
        <v>3</v>
      </c>
      <c r="F6" s="2" t="s">
        <v>4</v>
      </c>
      <c r="G6" s="90" t="s">
        <v>5</v>
      </c>
      <c r="H6" s="90" t="s">
        <v>405</v>
      </c>
      <c r="I6" s="90" t="s">
        <v>406</v>
      </c>
      <c r="J6" s="90" t="s">
        <v>407</v>
      </c>
      <c r="K6" s="4" t="s">
        <v>19</v>
      </c>
      <c r="L6" s="2" t="s">
        <v>20</v>
      </c>
    </row>
    <row r="7" spans="1:12" ht="50.1" customHeight="1" x14ac:dyDescent="0.25">
      <c r="A7" s="13">
        <v>3.1</v>
      </c>
      <c r="B7" s="6" t="s">
        <v>143</v>
      </c>
      <c r="C7" s="6" t="s">
        <v>154</v>
      </c>
      <c r="D7" s="5"/>
      <c r="E7" s="7"/>
      <c r="F7" s="9"/>
      <c r="G7" s="27">
        <v>2</v>
      </c>
      <c r="H7" s="27"/>
      <c r="I7" s="27"/>
      <c r="J7" s="92"/>
      <c r="K7" s="103">
        <v>0</v>
      </c>
      <c r="L7" s="71">
        <f t="shared" ref="L7:L31" si="0">K7*5</f>
        <v>0</v>
      </c>
    </row>
    <row r="8" spans="1:12" ht="50.1" customHeight="1" x14ac:dyDescent="0.25">
      <c r="A8" s="13">
        <v>3.2</v>
      </c>
      <c r="B8" s="6" t="s">
        <v>148</v>
      </c>
      <c r="C8" s="6" t="s">
        <v>159</v>
      </c>
      <c r="D8" s="6"/>
      <c r="E8" s="10"/>
      <c r="F8" s="6"/>
      <c r="G8" s="27">
        <v>2</v>
      </c>
      <c r="H8" s="27"/>
      <c r="I8" s="27"/>
      <c r="J8" s="92"/>
      <c r="K8" s="103">
        <v>0</v>
      </c>
      <c r="L8" s="71">
        <f t="shared" si="0"/>
        <v>0</v>
      </c>
    </row>
    <row r="9" spans="1:12" ht="50.1" customHeight="1" x14ac:dyDescent="0.25">
      <c r="A9" s="13">
        <v>3.3</v>
      </c>
      <c r="B9" s="6" t="s">
        <v>146</v>
      </c>
      <c r="C9" s="6" t="s">
        <v>157</v>
      </c>
      <c r="D9" s="6" t="s">
        <v>557</v>
      </c>
      <c r="E9" s="10" t="s">
        <v>558</v>
      </c>
      <c r="F9" s="9" t="s">
        <v>559</v>
      </c>
      <c r="G9" s="27">
        <v>5</v>
      </c>
      <c r="H9" s="27" t="s">
        <v>560</v>
      </c>
      <c r="I9" s="27" t="s">
        <v>438</v>
      </c>
      <c r="J9" s="94" t="s">
        <v>424</v>
      </c>
      <c r="K9" s="103">
        <v>0</v>
      </c>
      <c r="L9" s="71">
        <f t="shared" si="0"/>
        <v>0</v>
      </c>
    </row>
    <row r="10" spans="1:12" ht="50.1" customHeight="1" x14ac:dyDescent="0.25">
      <c r="A10" s="13">
        <v>3.4</v>
      </c>
      <c r="B10" s="6" t="s">
        <v>144</v>
      </c>
      <c r="C10" s="6" t="s">
        <v>155</v>
      </c>
      <c r="D10" s="5"/>
      <c r="E10" s="7"/>
      <c r="F10" s="9"/>
      <c r="G10" s="27">
        <v>2</v>
      </c>
      <c r="H10" s="27"/>
      <c r="I10" s="27"/>
      <c r="J10" s="92"/>
      <c r="K10" s="103">
        <v>0</v>
      </c>
      <c r="L10" s="71">
        <f t="shared" si="0"/>
        <v>0</v>
      </c>
    </row>
    <row r="11" spans="1:12" ht="50.1" customHeight="1" x14ac:dyDescent="0.25">
      <c r="A11" s="13">
        <v>3.5</v>
      </c>
      <c r="B11" s="6" t="s">
        <v>145</v>
      </c>
      <c r="C11" s="6" t="s">
        <v>156</v>
      </c>
      <c r="D11" s="6" t="s">
        <v>552</v>
      </c>
      <c r="E11" s="7" t="s">
        <v>553</v>
      </c>
      <c r="F11" s="9" t="s">
        <v>554</v>
      </c>
      <c r="G11" s="27">
        <v>3</v>
      </c>
      <c r="H11" s="27" t="s">
        <v>555</v>
      </c>
      <c r="I11" s="27" t="s">
        <v>556</v>
      </c>
      <c r="J11" s="94" t="s">
        <v>424</v>
      </c>
      <c r="K11" s="103">
        <v>0</v>
      </c>
      <c r="L11" s="71">
        <f t="shared" si="0"/>
        <v>0</v>
      </c>
    </row>
    <row r="12" spans="1:12" ht="50.1" customHeight="1" x14ac:dyDescent="0.25">
      <c r="A12" s="13">
        <v>3.6</v>
      </c>
      <c r="B12" s="6" t="s">
        <v>147</v>
      </c>
      <c r="C12" s="6" t="s">
        <v>561</v>
      </c>
      <c r="D12" s="6" t="s">
        <v>557</v>
      </c>
      <c r="E12" s="10">
        <v>806047</v>
      </c>
      <c r="F12" s="9" t="s">
        <v>562</v>
      </c>
      <c r="G12" s="27">
        <v>5</v>
      </c>
      <c r="H12" s="27" t="s">
        <v>560</v>
      </c>
      <c r="I12" s="27" t="s">
        <v>548</v>
      </c>
      <c r="J12" s="92" t="s">
        <v>418</v>
      </c>
      <c r="K12" s="103">
        <v>0</v>
      </c>
      <c r="L12" s="71">
        <f t="shared" si="0"/>
        <v>0</v>
      </c>
    </row>
    <row r="13" spans="1:12" ht="50.1" customHeight="1" x14ac:dyDescent="0.25">
      <c r="A13" s="13">
        <v>3.7</v>
      </c>
      <c r="B13" s="6" t="s">
        <v>147</v>
      </c>
      <c r="C13" s="6" t="s">
        <v>158</v>
      </c>
      <c r="D13" s="6" t="s">
        <v>552</v>
      </c>
      <c r="E13" s="10" t="s">
        <v>563</v>
      </c>
      <c r="F13" s="6" t="s">
        <v>564</v>
      </c>
      <c r="G13" s="27">
        <v>2</v>
      </c>
      <c r="H13" s="27" t="s">
        <v>565</v>
      </c>
      <c r="I13" s="27" t="s">
        <v>556</v>
      </c>
      <c r="J13" s="92" t="s">
        <v>418</v>
      </c>
      <c r="K13" s="103">
        <v>0</v>
      </c>
      <c r="L13" s="71">
        <f t="shared" si="0"/>
        <v>0</v>
      </c>
    </row>
    <row r="14" spans="1:12" ht="50.1" customHeight="1" x14ac:dyDescent="0.25">
      <c r="A14" s="13">
        <v>3.8</v>
      </c>
      <c r="B14" s="6" t="s">
        <v>149</v>
      </c>
      <c r="C14" s="6" t="s">
        <v>160</v>
      </c>
      <c r="D14" s="6" t="s">
        <v>568</v>
      </c>
      <c r="E14" s="7" t="s">
        <v>569</v>
      </c>
      <c r="F14" s="5">
        <v>527674</v>
      </c>
      <c r="G14" s="27">
        <v>2</v>
      </c>
      <c r="H14" s="27" t="s">
        <v>570</v>
      </c>
      <c r="I14" s="27" t="s">
        <v>556</v>
      </c>
      <c r="J14" s="94" t="s">
        <v>424</v>
      </c>
      <c r="K14" s="103">
        <v>0</v>
      </c>
      <c r="L14" s="71">
        <f t="shared" si="0"/>
        <v>0</v>
      </c>
    </row>
    <row r="15" spans="1:12" ht="50.1" customHeight="1" x14ac:dyDescent="0.25">
      <c r="A15" s="13">
        <v>3.9</v>
      </c>
      <c r="B15" s="6" t="s">
        <v>142</v>
      </c>
      <c r="C15" s="6" t="s">
        <v>153</v>
      </c>
      <c r="D15" s="6" t="s">
        <v>550</v>
      </c>
      <c r="E15" s="7"/>
      <c r="F15" s="9">
        <v>82150</v>
      </c>
      <c r="G15" s="27">
        <v>2</v>
      </c>
      <c r="H15" s="27" t="s">
        <v>551</v>
      </c>
      <c r="I15" s="27" t="s">
        <v>428</v>
      </c>
      <c r="J15" s="92" t="s">
        <v>418</v>
      </c>
      <c r="K15" s="103">
        <v>0</v>
      </c>
      <c r="L15" s="71">
        <f t="shared" si="0"/>
        <v>0</v>
      </c>
    </row>
    <row r="16" spans="1:12" ht="50.1" customHeight="1" x14ac:dyDescent="0.25">
      <c r="A16" s="22">
        <v>3.1</v>
      </c>
      <c r="B16" s="6" t="s">
        <v>140</v>
      </c>
      <c r="C16" s="6" t="s">
        <v>151</v>
      </c>
      <c r="D16" s="5"/>
      <c r="E16" s="7"/>
      <c r="F16" s="8"/>
      <c r="G16" s="27">
        <v>2</v>
      </c>
      <c r="H16" s="27"/>
      <c r="I16" s="27"/>
      <c r="J16" s="92"/>
      <c r="K16" s="103">
        <v>0</v>
      </c>
      <c r="L16" s="71">
        <f t="shared" si="0"/>
        <v>0</v>
      </c>
    </row>
    <row r="17" spans="1:12" ht="50.1" customHeight="1" x14ac:dyDescent="0.25">
      <c r="A17" s="22">
        <v>3.11</v>
      </c>
      <c r="B17" s="6" t="s">
        <v>165</v>
      </c>
      <c r="C17" s="6" t="s">
        <v>175</v>
      </c>
      <c r="D17" s="6" t="s">
        <v>582</v>
      </c>
      <c r="E17" s="7" t="s">
        <v>583</v>
      </c>
      <c r="F17" s="5" t="s">
        <v>584</v>
      </c>
      <c r="G17" s="27">
        <v>2</v>
      </c>
      <c r="H17" s="27" t="s">
        <v>585</v>
      </c>
      <c r="I17" s="27" t="s">
        <v>566</v>
      </c>
      <c r="J17" s="92" t="s">
        <v>418</v>
      </c>
      <c r="K17" s="103">
        <v>0</v>
      </c>
      <c r="L17" s="71">
        <f t="shared" si="0"/>
        <v>0</v>
      </c>
    </row>
    <row r="18" spans="1:12" ht="50.1" customHeight="1" x14ac:dyDescent="0.25">
      <c r="A18" s="22">
        <v>3.12</v>
      </c>
      <c r="B18" s="6" t="s">
        <v>163</v>
      </c>
      <c r="C18" s="6" t="s">
        <v>173</v>
      </c>
      <c r="D18" s="6" t="s">
        <v>572</v>
      </c>
      <c r="E18" s="5"/>
      <c r="F18" s="11" t="s">
        <v>573</v>
      </c>
      <c r="G18" s="29">
        <v>2</v>
      </c>
      <c r="H18" s="29" t="s">
        <v>574</v>
      </c>
      <c r="I18" s="29" t="s">
        <v>556</v>
      </c>
      <c r="J18" s="93" t="s">
        <v>418</v>
      </c>
      <c r="K18" s="103">
        <v>0</v>
      </c>
      <c r="L18" s="71">
        <f t="shared" si="0"/>
        <v>0</v>
      </c>
    </row>
    <row r="19" spans="1:12" ht="50.1" customHeight="1" x14ac:dyDescent="0.25">
      <c r="A19" s="22">
        <v>3.13</v>
      </c>
      <c r="B19" s="6" t="s">
        <v>163</v>
      </c>
      <c r="C19" s="6" t="s">
        <v>571</v>
      </c>
      <c r="D19" s="6" t="s">
        <v>579</v>
      </c>
      <c r="E19" s="5"/>
      <c r="F19" s="11">
        <v>143982</v>
      </c>
      <c r="G19" s="29">
        <v>3</v>
      </c>
      <c r="H19" s="29" t="s">
        <v>548</v>
      </c>
      <c r="I19" s="29" t="s">
        <v>581</v>
      </c>
      <c r="J19" s="95" t="s">
        <v>424</v>
      </c>
      <c r="K19" s="103">
        <v>0</v>
      </c>
      <c r="L19" s="71">
        <f t="shared" si="0"/>
        <v>0</v>
      </c>
    </row>
    <row r="20" spans="1:12" ht="57" customHeight="1" x14ac:dyDescent="0.25">
      <c r="A20" s="22">
        <v>3.14</v>
      </c>
      <c r="B20" s="6" t="s">
        <v>162</v>
      </c>
      <c r="C20" s="6" t="s">
        <v>172</v>
      </c>
      <c r="D20" s="6"/>
      <c r="E20" s="5"/>
      <c r="F20" s="11"/>
      <c r="G20" s="29">
        <v>2</v>
      </c>
      <c r="H20" s="29"/>
      <c r="I20" s="29"/>
      <c r="J20" s="93"/>
      <c r="K20" s="103">
        <v>0</v>
      </c>
      <c r="L20" s="71">
        <f t="shared" si="0"/>
        <v>0</v>
      </c>
    </row>
    <row r="21" spans="1:12" ht="50.1" customHeight="1" x14ac:dyDescent="0.25">
      <c r="A21" s="22">
        <v>3.15</v>
      </c>
      <c r="B21" s="6" t="s">
        <v>166</v>
      </c>
      <c r="C21" s="6" t="s">
        <v>176</v>
      </c>
      <c r="D21" s="6" t="s">
        <v>586</v>
      </c>
      <c r="E21" s="6" t="s">
        <v>587</v>
      </c>
      <c r="F21" s="96" t="s">
        <v>588</v>
      </c>
      <c r="G21" s="29">
        <v>2</v>
      </c>
      <c r="H21" s="29" t="s">
        <v>585</v>
      </c>
      <c r="I21" s="29" t="s">
        <v>566</v>
      </c>
      <c r="J21" s="93" t="s">
        <v>418</v>
      </c>
      <c r="K21" s="103">
        <v>0</v>
      </c>
      <c r="L21" s="71">
        <f t="shared" si="0"/>
        <v>0</v>
      </c>
    </row>
    <row r="22" spans="1:12" ht="50.1" customHeight="1" x14ac:dyDescent="0.25">
      <c r="A22" s="22">
        <v>3.16</v>
      </c>
      <c r="B22" s="6" t="s">
        <v>164</v>
      </c>
      <c r="C22" s="6" t="s">
        <v>174</v>
      </c>
      <c r="D22" s="6" t="s">
        <v>576</v>
      </c>
      <c r="E22" s="5">
        <v>49</v>
      </c>
      <c r="F22" s="11" t="s">
        <v>577</v>
      </c>
      <c r="G22" s="29">
        <v>2</v>
      </c>
      <c r="H22" s="29" t="s">
        <v>578</v>
      </c>
      <c r="I22" s="29" t="s">
        <v>566</v>
      </c>
      <c r="J22" s="93" t="s">
        <v>418</v>
      </c>
      <c r="K22" s="103">
        <v>0</v>
      </c>
      <c r="L22" s="71">
        <f t="shared" si="0"/>
        <v>0</v>
      </c>
    </row>
    <row r="23" spans="1:12" ht="50.1" customHeight="1" x14ac:dyDescent="0.25">
      <c r="A23" s="22">
        <v>3.17</v>
      </c>
      <c r="B23" s="6" t="s">
        <v>167</v>
      </c>
      <c r="C23" s="6" t="s">
        <v>177</v>
      </c>
      <c r="D23" s="6" t="s">
        <v>589</v>
      </c>
      <c r="E23" s="5"/>
      <c r="F23" s="11" t="s">
        <v>590</v>
      </c>
      <c r="G23" s="29">
        <v>3</v>
      </c>
      <c r="H23" s="97" t="s">
        <v>424</v>
      </c>
      <c r="I23" s="97" t="s">
        <v>424</v>
      </c>
      <c r="J23" s="95" t="s">
        <v>424</v>
      </c>
      <c r="K23" s="103">
        <v>0</v>
      </c>
      <c r="L23" s="71">
        <f t="shared" si="0"/>
        <v>0</v>
      </c>
    </row>
    <row r="24" spans="1:12" ht="50.1" customHeight="1" x14ac:dyDescent="0.25">
      <c r="A24" s="22">
        <v>3.18</v>
      </c>
      <c r="B24" s="6" t="s">
        <v>141</v>
      </c>
      <c r="C24" s="6" t="s">
        <v>152</v>
      </c>
      <c r="D24" s="6" t="s">
        <v>545</v>
      </c>
      <c r="E24" s="5"/>
      <c r="F24" s="101"/>
      <c r="G24" s="29">
        <v>5</v>
      </c>
      <c r="H24" s="29" t="s">
        <v>426</v>
      </c>
      <c r="I24" s="29" t="s">
        <v>548</v>
      </c>
      <c r="J24" s="93" t="s">
        <v>549</v>
      </c>
      <c r="K24" s="103">
        <v>0</v>
      </c>
      <c r="L24" s="71">
        <f t="shared" si="0"/>
        <v>0</v>
      </c>
    </row>
    <row r="25" spans="1:12" ht="49.5" customHeight="1" x14ac:dyDescent="0.25">
      <c r="A25" s="22">
        <v>3.19</v>
      </c>
      <c r="B25" s="6" t="s">
        <v>141</v>
      </c>
      <c r="C25" s="6" t="s">
        <v>150</v>
      </c>
      <c r="D25" s="6" t="s">
        <v>545</v>
      </c>
      <c r="E25" s="5" t="s">
        <v>546</v>
      </c>
      <c r="F25" s="101" t="s">
        <v>547</v>
      </c>
      <c r="G25" s="29">
        <v>3</v>
      </c>
      <c r="H25" s="29" t="s">
        <v>548</v>
      </c>
      <c r="I25" s="29" t="s">
        <v>421</v>
      </c>
      <c r="J25" s="95" t="s">
        <v>424</v>
      </c>
      <c r="K25" s="103">
        <v>0</v>
      </c>
      <c r="L25" s="71">
        <f t="shared" si="0"/>
        <v>0</v>
      </c>
    </row>
    <row r="26" spans="1:12" ht="50.1" customHeight="1" x14ac:dyDescent="0.25">
      <c r="A26" s="22">
        <v>3.2</v>
      </c>
      <c r="B26" s="6" t="s">
        <v>170</v>
      </c>
      <c r="C26" s="6" t="s">
        <v>182</v>
      </c>
      <c r="D26" s="6" t="s">
        <v>595</v>
      </c>
      <c r="E26" s="5">
        <v>41</v>
      </c>
      <c r="F26" s="11">
        <v>11500</v>
      </c>
      <c r="G26" s="29">
        <v>2</v>
      </c>
      <c r="H26" s="29" t="s">
        <v>585</v>
      </c>
      <c r="I26" s="29" t="s">
        <v>428</v>
      </c>
      <c r="J26" s="93" t="s">
        <v>418</v>
      </c>
      <c r="K26" s="103">
        <v>0</v>
      </c>
      <c r="L26" s="71">
        <f t="shared" si="0"/>
        <v>0</v>
      </c>
    </row>
    <row r="27" spans="1:12" ht="50.1" customHeight="1" x14ac:dyDescent="0.25">
      <c r="A27" s="22">
        <v>3.21</v>
      </c>
      <c r="B27" s="6" t="s">
        <v>168</v>
      </c>
      <c r="C27" s="6" t="s">
        <v>178</v>
      </c>
      <c r="D27" s="6" t="s">
        <v>591</v>
      </c>
      <c r="E27" s="5" t="s">
        <v>569</v>
      </c>
      <c r="F27" s="11" t="s">
        <v>592</v>
      </c>
      <c r="G27" s="29">
        <v>2</v>
      </c>
      <c r="H27" s="29" t="s">
        <v>593</v>
      </c>
      <c r="I27" s="29" t="s">
        <v>566</v>
      </c>
      <c r="J27" s="93" t="s">
        <v>549</v>
      </c>
      <c r="K27" s="103">
        <v>0</v>
      </c>
      <c r="L27" s="71">
        <f t="shared" si="0"/>
        <v>0</v>
      </c>
    </row>
    <row r="28" spans="1:12" ht="50.1" customHeight="1" x14ac:dyDescent="0.25">
      <c r="A28" s="22">
        <v>3.22</v>
      </c>
      <c r="B28" s="6" t="s">
        <v>168</v>
      </c>
      <c r="C28" s="6" t="s">
        <v>179</v>
      </c>
      <c r="D28" s="6" t="s">
        <v>550</v>
      </c>
      <c r="E28" s="5"/>
      <c r="F28" s="11"/>
      <c r="G28" s="29">
        <v>2</v>
      </c>
      <c r="H28" s="29" t="s">
        <v>594</v>
      </c>
      <c r="I28" s="29" t="s">
        <v>578</v>
      </c>
      <c r="J28" s="93" t="s">
        <v>549</v>
      </c>
      <c r="K28" s="103">
        <v>0</v>
      </c>
      <c r="L28" s="71">
        <f t="shared" si="0"/>
        <v>0</v>
      </c>
    </row>
    <row r="29" spans="1:12" ht="60" customHeight="1" x14ac:dyDescent="0.25">
      <c r="A29" s="22">
        <v>3.23</v>
      </c>
      <c r="B29" s="6" t="s">
        <v>169</v>
      </c>
      <c r="C29" s="6" t="s">
        <v>181</v>
      </c>
      <c r="D29" s="6"/>
      <c r="E29" s="5"/>
      <c r="F29" s="11"/>
      <c r="G29" s="29">
        <v>2</v>
      </c>
      <c r="H29" s="29"/>
      <c r="I29" s="29"/>
      <c r="J29" s="93"/>
      <c r="K29" s="103">
        <v>0</v>
      </c>
      <c r="L29" s="71">
        <f t="shared" si="0"/>
        <v>0</v>
      </c>
    </row>
    <row r="30" spans="1:12" ht="56.25" customHeight="1" x14ac:dyDescent="0.25">
      <c r="A30" s="22">
        <v>3.24</v>
      </c>
      <c r="B30" s="6" t="s">
        <v>400</v>
      </c>
      <c r="C30" s="6" t="s">
        <v>180</v>
      </c>
      <c r="D30" s="6"/>
      <c r="E30" s="5"/>
      <c r="F30" s="11"/>
      <c r="G30" s="29">
        <v>2</v>
      </c>
      <c r="H30" s="29"/>
      <c r="I30" s="29"/>
      <c r="J30" s="93"/>
      <c r="K30" s="103">
        <v>0</v>
      </c>
      <c r="L30" s="71">
        <f t="shared" si="0"/>
        <v>0</v>
      </c>
    </row>
    <row r="31" spans="1:12" ht="50.1" customHeight="1" x14ac:dyDescent="0.25">
      <c r="A31" s="22">
        <v>3.25</v>
      </c>
      <c r="B31" s="6" t="s">
        <v>161</v>
      </c>
      <c r="C31" s="6" t="s">
        <v>171</v>
      </c>
      <c r="D31" s="6"/>
      <c r="E31" s="5"/>
      <c r="F31" s="11"/>
      <c r="G31" s="29">
        <v>2</v>
      </c>
      <c r="H31" s="29"/>
      <c r="I31" s="29"/>
      <c r="J31" s="93"/>
      <c r="K31" s="103">
        <v>0</v>
      </c>
      <c r="L31" s="71">
        <f t="shared" si="0"/>
        <v>0</v>
      </c>
    </row>
    <row r="34" spans="1:12" ht="26.25" x14ac:dyDescent="0.4">
      <c r="A34" s="106" t="s">
        <v>390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1:12" ht="23.25" x14ac:dyDescent="0.35">
      <c r="A35" s="118" t="s">
        <v>133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1:12" x14ac:dyDescent="0.25">
      <c r="A36" s="1"/>
    </row>
    <row r="37" spans="1:12" x14ac:dyDescent="0.25">
      <c r="A37" s="1"/>
      <c r="K37" s="107" t="s">
        <v>18</v>
      </c>
      <c r="L37" s="107"/>
    </row>
    <row r="38" spans="1:12" ht="30" x14ac:dyDescent="0.25">
      <c r="A38" s="2" t="s">
        <v>0</v>
      </c>
      <c r="B38" s="2" t="s">
        <v>1</v>
      </c>
      <c r="C38" s="2" t="s">
        <v>132</v>
      </c>
      <c r="D38" s="2" t="s">
        <v>2</v>
      </c>
      <c r="E38" s="3" t="s">
        <v>3</v>
      </c>
      <c r="F38" s="2" t="s">
        <v>4</v>
      </c>
      <c r="G38" s="90" t="s">
        <v>5</v>
      </c>
      <c r="H38" s="90" t="s">
        <v>405</v>
      </c>
      <c r="I38" s="90" t="s">
        <v>406</v>
      </c>
      <c r="J38" s="90" t="s">
        <v>407</v>
      </c>
      <c r="K38" s="4" t="s">
        <v>19</v>
      </c>
      <c r="L38" s="2" t="s">
        <v>20</v>
      </c>
    </row>
    <row r="39" spans="1:12" ht="50.1" customHeight="1" x14ac:dyDescent="0.25">
      <c r="A39" s="13">
        <v>3.26</v>
      </c>
      <c r="B39" s="6" t="s">
        <v>134</v>
      </c>
      <c r="C39" s="6" t="s">
        <v>137</v>
      </c>
      <c r="D39" s="6" t="s">
        <v>597</v>
      </c>
      <c r="E39" s="7"/>
      <c r="F39" s="8" t="s">
        <v>598</v>
      </c>
      <c r="G39" s="27">
        <v>2</v>
      </c>
      <c r="H39" s="27" t="s">
        <v>580</v>
      </c>
      <c r="I39" s="27" t="s">
        <v>599</v>
      </c>
      <c r="J39" s="93" t="s">
        <v>549</v>
      </c>
      <c r="K39" s="12">
        <v>234</v>
      </c>
      <c r="L39" s="71">
        <f>K39*5</f>
        <v>1170</v>
      </c>
    </row>
    <row r="40" spans="1:12" ht="60" customHeight="1" x14ac:dyDescent="0.25">
      <c r="A40" s="13">
        <v>3.27</v>
      </c>
      <c r="B40" s="6" t="s">
        <v>135</v>
      </c>
      <c r="C40" s="6" t="s">
        <v>139</v>
      </c>
      <c r="D40" s="5"/>
      <c r="E40" s="7"/>
      <c r="F40" s="8"/>
      <c r="G40" s="27">
        <v>2</v>
      </c>
      <c r="H40" s="27"/>
      <c r="I40" s="27"/>
      <c r="J40" s="27"/>
      <c r="K40" s="12">
        <v>234</v>
      </c>
      <c r="L40" s="71">
        <f t="shared" ref="L40:L42" si="1">K40*5</f>
        <v>1170</v>
      </c>
    </row>
    <row r="41" spans="1:12" ht="60" customHeight="1" x14ac:dyDescent="0.25">
      <c r="A41" s="13">
        <v>3.28</v>
      </c>
      <c r="B41" s="6" t="s">
        <v>136</v>
      </c>
      <c r="C41" s="6" t="s">
        <v>138</v>
      </c>
      <c r="D41" s="6" t="s">
        <v>601</v>
      </c>
      <c r="E41" s="7"/>
      <c r="F41" s="9">
        <v>540909</v>
      </c>
      <c r="G41" s="27">
        <v>2</v>
      </c>
      <c r="H41" s="27" t="s">
        <v>421</v>
      </c>
      <c r="I41" s="27" t="s">
        <v>602</v>
      </c>
      <c r="J41" s="98" t="s">
        <v>424</v>
      </c>
      <c r="K41" s="12">
        <v>234</v>
      </c>
      <c r="L41" s="71">
        <f t="shared" ref="L41" si="2">K41*5</f>
        <v>1170</v>
      </c>
    </row>
    <row r="42" spans="1:12" ht="50.1" customHeight="1" thickBot="1" x14ac:dyDescent="0.3">
      <c r="A42" s="13">
        <v>3.29</v>
      </c>
      <c r="B42" s="6" t="s">
        <v>136</v>
      </c>
      <c r="C42" s="6" t="s">
        <v>603</v>
      </c>
      <c r="D42" s="6" t="s">
        <v>605</v>
      </c>
      <c r="E42" s="7"/>
      <c r="F42" s="9">
        <v>301763</v>
      </c>
      <c r="G42" s="27">
        <v>2</v>
      </c>
      <c r="H42" s="27" t="s">
        <v>604</v>
      </c>
      <c r="I42" s="27" t="s">
        <v>599</v>
      </c>
      <c r="J42" s="98" t="s">
        <v>424</v>
      </c>
      <c r="K42" s="12">
        <v>234</v>
      </c>
      <c r="L42" s="71">
        <f t="shared" si="1"/>
        <v>1170</v>
      </c>
    </row>
    <row r="43" spans="1:12" ht="30" customHeight="1" thickBot="1" x14ac:dyDescent="0.3">
      <c r="A43" s="110" t="s">
        <v>463</v>
      </c>
      <c r="B43" s="111"/>
      <c r="C43" s="111"/>
      <c r="D43" s="111"/>
      <c r="E43" s="111"/>
      <c r="F43" s="111"/>
      <c r="G43" s="111"/>
      <c r="H43" s="111"/>
      <c r="I43" s="111"/>
      <c r="J43" s="112"/>
      <c r="K43" s="49">
        <f>SUM(K7:K42)</f>
        <v>936</v>
      </c>
      <c r="L43" s="51">
        <f>SUM(L7:L42)</f>
        <v>4680</v>
      </c>
    </row>
  </sheetData>
  <sortState ref="B7:L31">
    <sortCondition ref="B7:B31"/>
  </sortState>
  <mergeCells count="8">
    <mergeCell ref="A43:J43"/>
    <mergeCell ref="A1:L1"/>
    <mergeCell ref="K5:L5"/>
    <mergeCell ref="A34:L34"/>
    <mergeCell ref="K37:L37"/>
    <mergeCell ref="A2:L2"/>
    <mergeCell ref="A35:L35"/>
    <mergeCell ref="A3:L3"/>
  </mergeCells>
  <pageMargins left="0.7" right="0.7" top="0.75" bottom="0.75" header="0.3" footer="0.3"/>
  <pageSetup scale="58" fitToHeight="0" orientation="portrait" r:id="rId1"/>
  <rowBreaks count="1" manualBreakCount="1">
    <brk id="2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="60" zoomScaleNormal="100" workbookViewId="0">
      <selection activeCell="I25" sqref="I25"/>
    </sheetView>
  </sheetViews>
  <sheetFormatPr defaultRowHeight="15" x14ac:dyDescent="0.25"/>
  <cols>
    <col min="1" max="1" width="7.7109375" customWidth="1"/>
    <col min="2" max="6" width="16.42578125" customWidth="1"/>
    <col min="7" max="9" width="7.7109375" customWidth="1"/>
    <col min="10" max="10" width="8.140625" customWidth="1"/>
    <col min="11" max="12" width="16.42578125" customWidth="1"/>
  </cols>
  <sheetData>
    <row r="1" spans="1:12" ht="26.25" x14ac:dyDescent="0.4">
      <c r="A1" s="106" t="s">
        <v>454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 x14ac:dyDescent="0.3">
      <c r="A2" s="108" t="s">
        <v>453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.75" x14ac:dyDescent="0.3">
      <c r="A3" s="109" t="s">
        <v>457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8.75" x14ac:dyDescent="0.3">
      <c r="A4" s="79"/>
      <c r="B4" s="79"/>
      <c r="C4" s="79"/>
      <c r="D4" s="79"/>
      <c r="E4" s="79"/>
      <c r="F4" s="79"/>
      <c r="G4" s="79"/>
      <c r="H4" s="80"/>
      <c r="I4" s="80"/>
      <c r="J4" s="80"/>
      <c r="K4" s="79"/>
      <c r="L4" s="79"/>
    </row>
    <row r="5" spans="1:12" x14ac:dyDescent="0.25">
      <c r="A5" s="1"/>
      <c r="K5" s="107" t="s">
        <v>18</v>
      </c>
      <c r="L5" s="107"/>
    </row>
    <row r="6" spans="1:12" ht="30" x14ac:dyDescent="0.25">
      <c r="A6" s="2" t="s">
        <v>0</v>
      </c>
      <c r="B6" s="2" t="s">
        <v>1</v>
      </c>
      <c r="C6" s="2" t="s">
        <v>132</v>
      </c>
      <c r="D6" s="2" t="s">
        <v>2</v>
      </c>
      <c r="E6" s="3" t="s">
        <v>3</v>
      </c>
      <c r="F6" s="2" t="s">
        <v>4</v>
      </c>
      <c r="G6" s="90" t="s">
        <v>5</v>
      </c>
      <c r="H6" s="90" t="s">
        <v>405</v>
      </c>
      <c r="I6" s="90" t="s">
        <v>406</v>
      </c>
      <c r="J6" s="90" t="s">
        <v>407</v>
      </c>
      <c r="K6" s="4" t="s">
        <v>19</v>
      </c>
      <c r="L6" s="2" t="s">
        <v>20</v>
      </c>
    </row>
    <row r="7" spans="1:12" ht="35.1" customHeight="1" x14ac:dyDescent="0.25">
      <c r="A7" s="13">
        <v>4.0999999999999996</v>
      </c>
      <c r="B7" s="6" t="s">
        <v>294</v>
      </c>
      <c r="C7" s="6">
        <v>1</v>
      </c>
      <c r="D7" s="6" t="s">
        <v>609</v>
      </c>
      <c r="E7" s="7" t="s">
        <v>610</v>
      </c>
      <c r="F7" s="8" t="s">
        <v>305</v>
      </c>
      <c r="G7" s="27">
        <v>20</v>
      </c>
      <c r="H7" s="27" t="s">
        <v>426</v>
      </c>
      <c r="I7" s="27" t="s">
        <v>548</v>
      </c>
      <c r="J7" s="92" t="s">
        <v>419</v>
      </c>
      <c r="K7" s="103">
        <v>0</v>
      </c>
      <c r="L7" s="71">
        <f>K7*5</f>
        <v>0</v>
      </c>
    </row>
    <row r="8" spans="1:12" ht="35.1" customHeight="1" x14ac:dyDescent="0.25">
      <c r="A8" s="13">
        <v>4.2</v>
      </c>
      <c r="B8" s="6" t="s">
        <v>295</v>
      </c>
      <c r="C8" s="6">
        <v>10</v>
      </c>
      <c r="D8" s="99" t="s">
        <v>611</v>
      </c>
      <c r="E8" s="7"/>
      <c r="F8" s="8">
        <v>21.98</v>
      </c>
      <c r="G8" s="27">
        <v>5</v>
      </c>
      <c r="H8" s="27" t="s">
        <v>420</v>
      </c>
      <c r="I8" s="27" t="s">
        <v>429</v>
      </c>
      <c r="J8" s="92" t="s">
        <v>419</v>
      </c>
      <c r="K8" s="103">
        <v>0</v>
      </c>
      <c r="L8" s="71">
        <f t="shared" ref="L8:L17" si="0">K8*5</f>
        <v>0</v>
      </c>
    </row>
    <row r="9" spans="1:12" ht="35.1" customHeight="1" x14ac:dyDescent="0.25">
      <c r="A9" s="13">
        <v>4.3</v>
      </c>
      <c r="B9" s="6" t="s">
        <v>296</v>
      </c>
      <c r="C9" s="6">
        <v>11</v>
      </c>
      <c r="D9" s="6" t="s">
        <v>613</v>
      </c>
      <c r="E9" s="7">
        <v>52721237</v>
      </c>
      <c r="F9" s="9">
        <v>10941439</v>
      </c>
      <c r="G9" s="27">
        <v>1</v>
      </c>
      <c r="H9" s="27" t="s">
        <v>614</v>
      </c>
      <c r="I9" s="27" t="s">
        <v>548</v>
      </c>
      <c r="J9" s="92" t="s">
        <v>419</v>
      </c>
      <c r="K9" s="103">
        <v>0</v>
      </c>
      <c r="L9" s="71">
        <f t="shared" si="0"/>
        <v>0</v>
      </c>
    </row>
    <row r="10" spans="1:12" ht="35.1" customHeight="1" x14ac:dyDescent="0.25">
      <c r="A10" s="13">
        <v>4.4000000000000004</v>
      </c>
      <c r="B10" s="6" t="s">
        <v>297</v>
      </c>
      <c r="C10" s="6">
        <v>12</v>
      </c>
      <c r="D10" s="5" t="s">
        <v>7</v>
      </c>
      <c r="E10" s="7"/>
      <c r="F10" s="9"/>
      <c r="G10" s="27">
        <v>1</v>
      </c>
      <c r="H10" s="27"/>
      <c r="I10" s="27"/>
      <c r="J10" s="92"/>
      <c r="K10" s="103">
        <v>0</v>
      </c>
      <c r="L10" s="71">
        <f t="shared" si="0"/>
        <v>0</v>
      </c>
    </row>
    <row r="11" spans="1:12" ht="35.1" customHeight="1" x14ac:dyDescent="0.25">
      <c r="A11" s="13">
        <v>4.5</v>
      </c>
      <c r="B11" s="6" t="s">
        <v>298</v>
      </c>
      <c r="C11" s="6">
        <v>13</v>
      </c>
      <c r="D11" s="6" t="s">
        <v>615</v>
      </c>
      <c r="E11" s="41" t="s">
        <v>206</v>
      </c>
      <c r="F11" s="9" t="s">
        <v>306</v>
      </c>
      <c r="G11" s="27">
        <v>2</v>
      </c>
      <c r="H11" s="27" t="s">
        <v>430</v>
      </c>
      <c r="I11" s="27" t="s">
        <v>428</v>
      </c>
      <c r="J11" s="92" t="s">
        <v>419</v>
      </c>
      <c r="K11" s="103">
        <v>0</v>
      </c>
      <c r="L11" s="71">
        <f t="shared" si="0"/>
        <v>0</v>
      </c>
    </row>
    <row r="12" spans="1:12" ht="35.1" customHeight="1" x14ac:dyDescent="0.25">
      <c r="A12" s="13">
        <v>4.5999999999999996</v>
      </c>
      <c r="B12" s="6" t="s">
        <v>299</v>
      </c>
      <c r="C12" s="6">
        <v>14</v>
      </c>
      <c r="D12" s="6" t="s">
        <v>616</v>
      </c>
      <c r="E12" s="7" t="s">
        <v>624</v>
      </c>
      <c r="F12" s="9" t="s">
        <v>626</v>
      </c>
      <c r="G12" s="27">
        <v>1</v>
      </c>
      <c r="H12" s="27" t="s">
        <v>421</v>
      </c>
      <c r="I12" s="27" t="s">
        <v>428</v>
      </c>
      <c r="J12" s="92" t="s">
        <v>419</v>
      </c>
      <c r="K12" s="103">
        <v>0</v>
      </c>
      <c r="L12" s="71">
        <f t="shared" si="0"/>
        <v>0</v>
      </c>
    </row>
    <row r="13" spans="1:12" ht="35.1" customHeight="1" x14ac:dyDescent="0.25">
      <c r="A13" s="13">
        <v>4.7</v>
      </c>
      <c r="B13" s="6" t="s">
        <v>300</v>
      </c>
      <c r="C13" s="6" t="s">
        <v>302</v>
      </c>
      <c r="D13" s="6" t="s">
        <v>617</v>
      </c>
      <c r="E13" s="7"/>
      <c r="F13" s="9" t="s">
        <v>625</v>
      </c>
      <c r="G13" s="27">
        <v>1</v>
      </c>
      <c r="H13" s="27" t="s">
        <v>422</v>
      </c>
      <c r="I13" s="27" t="s">
        <v>567</v>
      </c>
      <c r="J13" s="92" t="s">
        <v>549</v>
      </c>
      <c r="K13" s="103">
        <v>0</v>
      </c>
      <c r="L13" s="71">
        <f t="shared" si="0"/>
        <v>0</v>
      </c>
    </row>
    <row r="14" spans="1:12" ht="35.1" customHeight="1" x14ac:dyDescent="0.25">
      <c r="A14" s="13">
        <v>4.8</v>
      </c>
      <c r="B14" s="6" t="s">
        <v>300</v>
      </c>
      <c r="C14" s="6" t="s">
        <v>303</v>
      </c>
      <c r="D14" s="6" t="s">
        <v>618</v>
      </c>
      <c r="E14" s="10"/>
      <c r="F14" s="9"/>
      <c r="G14" s="27">
        <v>2</v>
      </c>
      <c r="H14" s="27" t="s">
        <v>422</v>
      </c>
      <c r="I14" s="27" t="s">
        <v>567</v>
      </c>
      <c r="J14" s="92" t="s">
        <v>549</v>
      </c>
      <c r="K14" s="103">
        <v>0</v>
      </c>
      <c r="L14" s="71">
        <f t="shared" si="0"/>
        <v>0</v>
      </c>
    </row>
    <row r="15" spans="1:12" ht="47.25" customHeight="1" x14ac:dyDescent="0.25">
      <c r="A15" s="13">
        <v>4.9000000000000004</v>
      </c>
      <c r="B15" s="6" t="s">
        <v>301</v>
      </c>
      <c r="C15" s="6" t="s">
        <v>608</v>
      </c>
      <c r="D15" s="6" t="s">
        <v>619</v>
      </c>
      <c r="E15" s="10" t="s">
        <v>304</v>
      </c>
      <c r="F15" s="9"/>
      <c r="G15" s="27">
        <v>7.5</v>
      </c>
      <c r="H15" s="98" t="s">
        <v>424</v>
      </c>
      <c r="I15" s="98" t="s">
        <v>424</v>
      </c>
      <c r="J15" s="94" t="s">
        <v>424</v>
      </c>
      <c r="K15" s="103">
        <v>0</v>
      </c>
      <c r="L15" s="71">
        <f>K15*5</f>
        <v>0</v>
      </c>
    </row>
    <row r="16" spans="1:12" ht="44.25" customHeight="1" x14ac:dyDescent="0.25">
      <c r="A16" s="22">
        <v>4.0999999999999996</v>
      </c>
      <c r="B16" s="6" t="s">
        <v>301</v>
      </c>
      <c r="C16" s="6" t="s">
        <v>607</v>
      </c>
      <c r="D16" s="6" t="s">
        <v>620</v>
      </c>
      <c r="E16" s="10">
        <v>20100</v>
      </c>
      <c r="F16" s="9">
        <v>202056</v>
      </c>
      <c r="G16" s="27">
        <v>3</v>
      </c>
      <c r="H16" s="98" t="s">
        <v>424</v>
      </c>
      <c r="I16" s="98" t="s">
        <v>424</v>
      </c>
      <c r="J16" s="94" t="s">
        <v>424</v>
      </c>
      <c r="K16" s="103">
        <v>0</v>
      </c>
      <c r="L16" s="71">
        <f>K16*5</f>
        <v>0</v>
      </c>
    </row>
    <row r="17" spans="1:12" ht="42" customHeight="1" x14ac:dyDescent="0.25">
      <c r="A17" s="22">
        <v>4.1100000000000003</v>
      </c>
      <c r="B17" s="6" t="s">
        <v>606</v>
      </c>
      <c r="C17" s="6"/>
      <c r="D17" s="6" t="s">
        <v>621</v>
      </c>
      <c r="E17" s="10" t="s">
        <v>622</v>
      </c>
      <c r="F17" s="9" t="s">
        <v>623</v>
      </c>
      <c r="G17" s="27">
        <v>3</v>
      </c>
      <c r="H17" s="98" t="s">
        <v>424</v>
      </c>
      <c r="I17" s="98" t="s">
        <v>424</v>
      </c>
      <c r="J17" s="94" t="s">
        <v>424</v>
      </c>
      <c r="K17" s="103">
        <v>0</v>
      </c>
      <c r="L17" s="71">
        <f t="shared" si="0"/>
        <v>0</v>
      </c>
    </row>
    <row r="21" spans="1:12" ht="26.25" x14ac:dyDescent="0.4">
      <c r="A21" s="106" t="s">
        <v>455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ht="18.75" x14ac:dyDescent="0.3">
      <c r="A22" s="108" t="s">
        <v>456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2" ht="18.75" x14ac:dyDescent="0.3">
      <c r="A23" s="109" t="s">
        <v>457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ht="18.75" x14ac:dyDescent="0.3">
      <c r="A24" s="79"/>
      <c r="B24" s="79"/>
      <c r="C24" s="79"/>
      <c r="D24" s="79"/>
      <c r="E24" s="79"/>
      <c r="F24" s="79"/>
      <c r="G24" s="79"/>
      <c r="H24" s="80"/>
      <c r="I24" s="80"/>
      <c r="J24" s="80"/>
      <c r="K24" s="79"/>
      <c r="L24" s="79"/>
    </row>
    <row r="25" spans="1:12" x14ac:dyDescent="0.25">
      <c r="A25" s="1"/>
    </row>
    <row r="26" spans="1:12" x14ac:dyDescent="0.25">
      <c r="A26" s="1"/>
      <c r="K26" s="107" t="s">
        <v>18</v>
      </c>
      <c r="L26" s="107"/>
    </row>
    <row r="27" spans="1:12" ht="30" x14ac:dyDescent="0.25">
      <c r="A27" s="2" t="s">
        <v>0</v>
      </c>
      <c r="B27" s="2" t="s">
        <v>1</v>
      </c>
      <c r="C27" s="2" t="s">
        <v>132</v>
      </c>
      <c r="D27" s="2" t="s">
        <v>2</v>
      </c>
      <c r="E27" s="3" t="s">
        <v>3</v>
      </c>
      <c r="F27" s="2" t="s">
        <v>4</v>
      </c>
      <c r="G27" s="90" t="s">
        <v>5</v>
      </c>
      <c r="H27" s="90" t="s">
        <v>405</v>
      </c>
      <c r="I27" s="90" t="s">
        <v>406</v>
      </c>
      <c r="J27" s="90" t="s">
        <v>407</v>
      </c>
      <c r="K27" s="4" t="s">
        <v>19</v>
      </c>
      <c r="L27" s="2" t="s">
        <v>20</v>
      </c>
    </row>
    <row r="28" spans="1:12" ht="35.1" customHeight="1" x14ac:dyDescent="0.25">
      <c r="A28" s="22">
        <v>4.12</v>
      </c>
      <c r="B28" s="6" t="s">
        <v>627</v>
      </c>
      <c r="C28" s="6">
        <v>2</v>
      </c>
      <c r="D28" s="6" t="s">
        <v>552</v>
      </c>
      <c r="E28" s="7"/>
      <c r="F28" s="8">
        <v>2202397</v>
      </c>
      <c r="G28" s="27">
        <v>2</v>
      </c>
      <c r="H28" s="27" t="s">
        <v>426</v>
      </c>
      <c r="I28" s="27" t="s">
        <v>429</v>
      </c>
      <c r="J28" s="92" t="s">
        <v>419</v>
      </c>
      <c r="K28" s="103">
        <v>0</v>
      </c>
      <c r="L28" s="71">
        <f>K28*5</f>
        <v>0</v>
      </c>
    </row>
    <row r="29" spans="1:12" ht="48" customHeight="1" x14ac:dyDescent="0.25">
      <c r="A29" s="22">
        <v>4.13</v>
      </c>
      <c r="B29" s="6" t="s">
        <v>628</v>
      </c>
      <c r="C29" s="6">
        <v>3</v>
      </c>
      <c r="D29" s="6" t="s">
        <v>629</v>
      </c>
      <c r="E29" s="7" t="s">
        <v>636</v>
      </c>
      <c r="F29" s="8" t="s">
        <v>308</v>
      </c>
      <c r="G29" s="27">
        <v>2</v>
      </c>
      <c r="H29" s="27" t="s">
        <v>432</v>
      </c>
      <c r="I29" s="27" t="s">
        <v>634</v>
      </c>
      <c r="J29" s="92" t="s">
        <v>549</v>
      </c>
      <c r="K29" s="103">
        <v>0</v>
      </c>
      <c r="L29" s="71">
        <f t="shared" ref="L29:L33" si="1">K29*5</f>
        <v>0</v>
      </c>
    </row>
    <row r="30" spans="1:12" ht="35.1" customHeight="1" x14ac:dyDescent="0.25">
      <c r="A30" s="22">
        <v>4.1399999999999997</v>
      </c>
      <c r="B30" s="6" t="s">
        <v>628</v>
      </c>
      <c r="C30" s="6">
        <v>4</v>
      </c>
      <c r="D30" s="6" t="s">
        <v>552</v>
      </c>
      <c r="E30" s="7" t="s">
        <v>637</v>
      </c>
      <c r="F30" s="8" t="s">
        <v>309</v>
      </c>
      <c r="G30" s="27">
        <v>8</v>
      </c>
      <c r="H30" s="27" t="s">
        <v>430</v>
      </c>
      <c r="I30" s="27" t="s">
        <v>614</v>
      </c>
      <c r="J30" s="92" t="s">
        <v>419</v>
      </c>
      <c r="K30" s="103">
        <v>0</v>
      </c>
      <c r="L30" s="71">
        <f t="shared" si="1"/>
        <v>0</v>
      </c>
    </row>
    <row r="31" spans="1:12" ht="47.25" customHeight="1" x14ac:dyDescent="0.25">
      <c r="A31" s="22">
        <v>4.1500000000000004</v>
      </c>
      <c r="B31" s="6" t="s">
        <v>628</v>
      </c>
      <c r="C31" s="6">
        <v>5</v>
      </c>
      <c r="D31" s="6" t="s">
        <v>630</v>
      </c>
      <c r="E31" s="7"/>
      <c r="F31" s="8"/>
      <c r="G31" s="27">
        <v>0.5</v>
      </c>
      <c r="H31" s="27" t="s">
        <v>428</v>
      </c>
      <c r="I31" s="27" t="s">
        <v>429</v>
      </c>
      <c r="J31" s="92" t="s">
        <v>418</v>
      </c>
      <c r="K31" s="103">
        <v>0</v>
      </c>
      <c r="L31" s="71">
        <f t="shared" si="1"/>
        <v>0</v>
      </c>
    </row>
    <row r="32" spans="1:12" ht="48" customHeight="1" x14ac:dyDescent="0.25">
      <c r="A32" s="22">
        <v>4.16</v>
      </c>
      <c r="B32" s="6" t="s">
        <v>628</v>
      </c>
      <c r="C32" s="6">
        <v>6</v>
      </c>
      <c r="D32" s="6" t="s">
        <v>630</v>
      </c>
      <c r="E32" s="7"/>
      <c r="F32" s="8"/>
      <c r="G32" s="27">
        <v>0.5</v>
      </c>
      <c r="H32" s="27" t="s">
        <v>428</v>
      </c>
      <c r="I32" s="27" t="s">
        <v>429</v>
      </c>
      <c r="J32" s="92" t="s">
        <v>418</v>
      </c>
      <c r="K32" s="103">
        <v>0</v>
      </c>
      <c r="L32" s="71">
        <f t="shared" si="1"/>
        <v>0</v>
      </c>
    </row>
    <row r="33" spans="1:12" ht="35.1" customHeight="1" x14ac:dyDescent="0.25">
      <c r="A33" s="22">
        <v>4.17</v>
      </c>
      <c r="B33" s="6" t="s">
        <v>307</v>
      </c>
      <c r="C33" s="6">
        <v>7</v>
      </c>
      <c r="D33" s="6" t="s">
        <v>631</v>
      </c>
      <c r="E33" s="7">
        <v>11690047</v>
      </c>
      <c r="F33" s="8">
        <v>280331</v>
      </c>
      <c r="G33" s="27">
        <v>2</v>
      </c>
      <c r="H33" s="27" t="s">
        <v>429</v>
      </c>
      <c r="I33" s="27" t="s">
        <v>556</v>
      </c>
      <c r="J33" s="92" t="s">
        <v>419</v>
      </c>
      <c r="K33" s="103">
        <v>0</v>
      </c>
      <c r="L33" s="71">
        <f t="shared" si="1"/>
        <v>0</v>
      </c>
    </row>
    <row r="34" spans="1:12" ht="35.1" customHeight="1" x14ac:dyDescent="0.25">
      <c r="A34" s="22">
        <v>4.18</v>
      </c>
      <c r="B34" s="6" t="s">
        <v>628</v>
      </c>
      <c r="C34" s="6">
        <v>8</v>
      </c>
      <c r="D34" s="6" t="s">
        <v>632</v>
      </c>
      <c r="E34" s="10" t="s">
        <v>638</v>
      </c>
      <c r="F34" s="8" t="s">
        <v>310</v>
      </c>
      <c r="G34" s="27">
        <v>8</v>
      </c>
      <c r="H34" s="27" t="s">
        <v>430</v>
      </c>
      <c r="I34" s="27" t="s">
        <v>635</v>
      </c>
      <c r="J34" s="92" t="s">
        <v>419</v>
      </c>
      <c r="K34" s="103">
        <v>0</v>
      </c>
      <c r="L34" s="71">
        <f t="shared" ref="L34:L35" si="2">K34*5</f>
        <v>0</v>
      </c>
    </row>
    <row r="35" spans="1:12" ht="35.1" customHeight="1" x14ac:dyDescent="0.25">
      <c r="A35" s="22">
        <v>4.1900000000000004</v>
      </c>
      <c r="B35" s="6" t="s">
        <v>628</v>
      </c>
      <c r="C35" s="6">
        <v>9</v>
      </c>
      <c r="D35" s="6" t="s">
        <v>633</v>
      </c>
      <c r="E35" s="7" t="s">
        <v>639</v>
      </c>
      <c r="F35" s="9" t="s">
        <v>311</v>
      </c>
      <c r="G35" s="27">
        <v>5</v>
      </c>
      <c r="H35" s="27" t="s">
        <v>430</v>
      </c>
      <c r="I35" s="27" t="s">
        <v>426</v>
      </c>
      <c r="J35" s="92" t="s">
        <v>549</v>
      </c>
      <c r="K35" s="103">
        <v>0</v>
      </c>
      <c r="L35" s="71">
        <f t="shared" si="2"/>
        <v>0</v>
      </c>
    </row>
    <row r="37" spans="1:12" ht="15.75" thickBot="1" x14ac:dyDescent="0.3"/>
    <row r="38" spans="1:12" ht="30" customHeight="1" thickBot="1" x14ac:dyDescent="0.3">
      <c r="A38" s="110" t="s">
        <v>458</v>
      </c>
      <c r="B38" s="111"/>
      <c r="C38" s="111"/>
      <c r="D38" s="111"/>
      <c r="E38" s="111"/>
      <c r="F38" s="111"/>
      <c r="G38" s="111"/>
      <c r="H38" s="111"/>
      <c r="I38" s="111"/>
      <c r="J38" s="112"/>
      <c r="K38" s="49">
        <f>SUM(K7:K35)</f>
        <v>0</v>
      </c>
      <c r="L38" s="51">
        <f>SUM(L7:L35)</f>
        <v>0</v>
      </c>
    </row>
  </sheetData>
  <sortState ref="B15:I16">
    <sortCondition ref="C15:C16"/>
  </sortState>
  <mergeCells count="9">
    <mergeCell ref="A38:J38"/>
    <mergeCell ref="A1:L1"/>
    <mergeCell ref="K5:L5"/>
    <mergeCell ref="A21:L21"/>
    <mergeCell ref="K26:L26"/>
    <mergeCell ref="A2:L2"/>
    <mergeCell ref="A22:L22"/>
    <mergeCell ref="A3:L3"/>
    <mergeCell ref="A23:L23"/>
  </mergeCells>
  <pageMargins left="0.7" right="0.7" top="0.75" bottom="0.75" header="0.3" footer="0.3"/>
  <pageSetup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="60" zoomScaleNormal="100" workbookViewId="0">
      <selection activeCell="K17" sqref="K17"/>
    </sheetView>
  </sheetViews>
  <sheetFormatPr defaultRowHeight="15" x14ac:dyDescent="0.25"/>
  <cols>
    <col min="1" max="1" width="7.7109375" customWidth="1"/>
    <col min="2" max="2" width="22" customWidth="1"/>
    <col min="3" max="6" width="16.42578125" customWidth="1"/>
    <col min="7" max="9" width="7.7109375" customWidth="1"/>
    <col min="10" max="10" width="8.140625" customWidth="1"/>
    <col min="11" max="12" width="16.42578125" customWidth="1"/>
  </cols>
  <sheetData>
    <row r="1" spans="1:12" ht="26.25" x14ac:dyDescent="0.4">
      <c r="A1" s="106" t="s">
        <v>391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 x14ac:dyDescent="0.3">
      <c r="A2" s="108" t="s">
        <v>383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.75" x14ac:dyDescent="0.3">
      <c r="A3" s="109" t="s">
        <v>461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8.75" x14ac:dyDescent="0.3">
      <c r="A4" s="79"/>
      <c r="B4" s="79"/>
      <c r="C4" s="79"/>
      <c r="D4" s="79"/>
      <c r="E4" s="79"/>
      <c r="F4" s="79"/>
      <c r="G4" s="79"/>
      <c r="H4" s="80"/>
      <c r="I4" s="80"/>
      <c r="J4" s="80"/>
      <c r="K4" s="79"/>
      <c r="L4" s="79"/>
    </row>
    <row r="5" spans="1:12" x14ac:dyDescent="0.25">
      <c r="A5" s="1"/>
      <c r="K5" s="107" t="s">
        <v>18</v>
      </c>
      <c r="L5" s="107"/>
    </row>
    <row r="6" spans="1:12" ht="30" x14ac:dyDescent="0.25">
      <c r="A6" s="2" t="s">
        <v>0</v>
      </c>
      <c r="B6" s="2" t="s">
        <v>1</v>
      </c>
      <c r="C6" s="2" t="s">
        <v>132</v>
      </c>
      <c r="D6" s="2" t="s">
        <v>2</v>
      </c>
      <c r="E6" s="3" t="s">
        <v>3</v>
      </c>
      <c r="F6" s="2" t="s">
        <v>4</v>
      </c>
      <c r="G6" s="90" t="s">
        <v>5</v>
      </c>
      <c r="H6" s="90" t="s">
        <v>405</v>
      </c>
      <c r="I6" s="90" t="s">
        <v>406</v>
      </c>
      <c r="J6" s="90" t="s">
        <v>407</v>
      </c>
      <c r="K6" s="4" t="s">
        <v>19</v>
      </c>
      <c r="L6" s="2" t="s">
        <v>20</v>
      </c>
    </row>
    <row r="7" spans="1:12" ht="30" customHeight="1" x14ac:dyDescent="0.25">
      <c r="A7" s="13">
        <v>5.0999999999999996</v>
      </c>
      <c r="B7" s="6" t="s">
        <v>183</v>
      </c>
      <c r="C7" s="6"/>
      <c r="D7" s="5" t="s">
        <v>6</v>
      </c>
      <c r="E7" s="10" t="s">
        <v>203</v>
      </c>
      <c r="F7" s="8" t="s">
        <v>212</v>
      </c>
      <c r="G7" s="27">
        <v>5</v>
      </c>
      <c r="H7" s="27"/>
      <c r="I7" s="27"/>
      <c r="J7" s="27"/>
      <c r="K7" s="12">
        <v>0</v>
      </c>
      <c r="L7" s="71">
        <f>K7*5</f>
        <v>0</v>
      </c>
    </row>
    <row r="8" spans="1:12" ht="30" customHeight="1" x14ac:dyDescent="0.25">
      <c r="A8" s="13">
        <v>5.2</v>
      </c>
      <c r="B8" s="6" t="s">
        <v>184</v>
      </c>
      <c r="C8" s="6"/>
      <c r="D8" s="5" t="s">
        <v>6</v>
      </c>
      <c r="E8" s="7" t="s">
        <v>203</v>
      </c>
      <c r="F8" s="8" t="s">
        <v>213</v>
      </c>
      <c r="G8" s="27">
        <v>5</v>
      </c>
      <c r="H8" s="27"/>
      <c r="I8" s="27"/>
      <c r="J8" s="27"/>
      <c r="K8" s="12">
        <v>0</v>
      </c>
      <c r="L8" s="71">
        <f t="shared" ref="L8:L19" si="0">K8*5</f>
        <v>0</v>
      </c>
    </row>
    <row r="9" spans="1:12" ht="30" customHeight="1" x14ac:dyDescent="0.25">
      <c r="A9" s="13">
        <v>5.3</v>
      </c>
      <c r="B9" s="6" t="s">
        <v>185</v>
      </c>
      <c r="C9" s="6"/>
      <c r="D9" s="5" t="s">
        <v>52</v>
      </c>
      <c r="E9" s="7" t="s">
        <v>204</v>
      </c>
      <c r="F9" s="9" t="s">
        <v>214</v>
      </c>
      <c r="G9" s="27">
        <v>2</v>
      </c>
      <c r="H9" s="27"/>
      <c r="I9" s="27"/>
      <c r="J9" s="27"/>
      <c r="K9" s="12">
        <v>0</v>
      </c>
      <c r="L9" s="71">
        <f t="shared" si="0"/>
        <v>0</v>
      </c>
    </row>
    <row r="10" spans="1:12" ht="30" customHeight="1" x14ac:dyDescent="0.25">
      <c r="A10" s="13">
        <v>5.4</v>
      </c>
      <c r="B10" s="6" t="s">
        <v>185</v>
      </c>
      <c r="C10" s="6"/>
      <c r="D10" s="5" t="s">
        <v>197</v>
      </c>
      <c r="E10" s="7" t="s">
        <v>205</v>
      </c>
      <c r="F10" s="9" t="s">
        <v>215</v>
      </c>
      <c r="G10" s="27">
        <v>2</v>
      </c>
      <c r="H10" s="27"/>
      <c r="I10" s="27"/>
      <c r="J10" s="27"/>
      <c r="K10" s="12">
        <v>0</v>
      </c>
      <c r="L10" s="71">
        <f t="shared" si="0"/>
        <v>0</v>
      </c>
    </row>
    <row r="11" spans="1:12" ht="30" customHeight="1" x14ac:dyDescent="0.25">
      <c r="A11" s="13">
        <v>5.5</v>
      </c>
      <c r="B11" s="6" t="s">
        <v>186</v>
      </c>
      <c r="C11" s="6"/>
      <c r="D11" s="5" t="s">
        <v>196</v>
      </c>
      <c r="E11" s="41" t="s">
        <v>206</v>
      </c>
      <c r="F11" s="9"/>
      <c r="G11" s="27">
        <v>5</v>
      </c>
      <c r="H11" s="27"/>
      <c r="I11" s="27"/>
      <c r="J11" s="27"/>
      <c r="K11" s="12">
        <v>0</v>
      </c>
      <c r="L11" s="71">
        <f t="shared" si="0"/>
        <v>0</v>
      </c>
    </row>
    <row r="12" spans="1:12" ht="30" customHeight="1" x14ac:dyDescent="0.25">
      <c r="A12" s="13">
        <v>5.6</v>
      </c>
      <c r="B12" s="6" t="s">
        <v>186</v>
      </c>
      <c r="C12" s="6"/>
      <c r="D12" s="5" t="s">
        <v>52</v>
      </c>
      <c r="E12" s="7" t="s">
        <v>207</v>
      </c>
      <c r="F12" s="9" t="s">
        <v>216</v>
      </c>
      <c r="G12" s="27">
        <v>2</v>
      </c>
      <c r="H12" s="27"/>
      <c r="I12" s="27"/>
      <c r="J12" s="27"/>
      <c r="K12" s="12">
        <v>0</v>
      </c>
      <c r="L12" s="71">
        <f t="shared" si="0"/>
        <v>0</v>
      </c>
    </row>
    <row r="13" spans="1:12" ht="30" customHeight="1" x14ac:dyDescent="0.25">
      <c r="A13" s="13">
        <v>5.7</v>
      </c>
      <c r="B13" s="6" t="s">
        <v>187</v>
      </c>
      <c r="C13" s="6"/>
      <c r="D13" s="5" t="s">
        <v>14</v>
      </c>
      <c r="E13" s="7">
        <v>512062</v>
      </c>
      <c r="F13" s="9" t="s">
        <v>217</v>
      </c>
      <c r="G13" s="27">
        <v>2</v>
      </c>
      <c r="H13" s="27"/>
      <c r="I13" s="27"/>
      <c r="J13" s="27"/>
      <c r="K13" s="12">
        <v>0</v>
      </c>
      <c r="L13" s="71">
        <f t="shared" si="0"/>
        <v>0</v>
      </c>
    </row>
    <row r="14" spans="1:12" ht="30" customHeight="1" x14ac:dyDescent="0.25">
      <c r="A14" s="13">
        <v>5.8</v>
      </c>
      <c r="B14" s="6" t="s">
        <v>188</v>
      </c>
      <c r="C14" s="6"/>
      <c r="D14" s="6" t="s">
        <v>196</v>
      </c>
      <c r="E14" s="10"/>
      <c r="F14" s="9">
        <v>6682</v>
      </c>
      <c r="G14" s="27">
        <v>5</v>
      </c>
      <c r="H14" s="27"/>
      <c r="I14" s="27"/>
      <c r="J14" s="27"/>
      <c r="K14" s="12">
        <v>0</v>
      </c>
      <c r="L14" s="71">
        <f t="shared" si="0"/>
        <v>0</v>
      </c>
    </row>
    <row r="15" spans="1:12" ht="30" customHeight="1" x14ac:dyDescent="0.25">
      <c r="A15" s="13">
        <v>5.9</v>
      </c>
      <c r="B15" s="6" t="s">
        <v>188</v>
      </c>
      <c r="C15" s="6"/>
      <c r="D15" s="6" t="s">
        <v>52</v>
      </c>
      <c r="E15" s="10"/>
      <c r="F15" s="9"/>
      <c r="G15" s="27">
        <v>2</v>
      </c>
      <c r="H15" s="27"/>
      <c r="I15" s="27"/>
      <c r="J15" s="27"/>
      <c r="K15" s="12">
        <v>0</v>
      </c>
      <c r="L15" s="71">
        <f t="shared" si="0"/>
        <v>0</v>
      </c>
    </row>
    <row r="16" spans="1:12" ht="30" customHeight="1" x14ac:dyDescent="0.25">
      <c r="A16" s="22">
        <v>5.0999999999999996</v>
      </c>
      <c r="B16" s="6" t="s">
        <v>189</v>
      </c>
      <c r="C16" s="6"/>
      <c r="D16" s="6" t="s">
        <v>196</v>
      </c>
      <c r="E16" s="42" t="s">
        <v>206</v>
      </c>
      <c r="F16" s="43" t="s">
        <v>218</v>
      </c>
      <c r="G16" s="27">
        <v>5</v>
      </c>
      <c r="H16" s="27"/>
      <c r="I16" s="27"/>
      <c r="J16" s="27"/>
      <c r="K16" s="12">
        <v>0</v>
      </c>
      <c r="L16" s="71">
        <f t="shared" si="0"/>
        <v>0</v>
      </c>
    </row>
    <row r="17" spans="1:12" ht="30" customHeight="1" x14ac:dyDescent="0.25">
      <c r="A17" s="22">
        <v>5.1100000000000003</v>
      </c>
      <c r="B17" s="6" t="s">
        <v>189</v>
      </c>
      <c r="C17" s="6"/>
      <c r="D17" s="6" t="s">
        <v>199</v>
      </c>
      <c r="E17" s="10" t="s">
        <v>208</v>
      </c>
      <c r="F17" s="6" t="s">
        <v>219</v>
      </c>
      <c r="G17" s="27">
        <v>4</v>
      </c>
      <c r="H17" s="27"/>
      <c r="I17" s="27"/>
      <c r="J17" s="27"/>
      <c r="K17" s="12">
        <v>0</v>
      </c>
      <c r="L17" s="71">
        <f t="shared" si="0"/>
        <v>0</v>
      </c>
    </row>
    <row r="18" spans="1:12" ht="30" customHeight="1" x14ac:dyDescent="0.25">
      <c r="A18" s="22">
        <v>5.12</v>
      </c>
      <c r="B18" s="6" t="s">
        <v>190</v>
      </c>
      <c r="C18" s="6"/>
      <c r="D18" s="6" t="s">
        <v>198</v>
      </c>
      <c r="E18" s="5"/>
      <c r="F18" s="11"/>
      <c r="G18" s="29">
        <v>3</v>
      </c>
      <c r="H18" s="29"/>
      <c r="I18" s="29"/>
      <c r="J18" s="29"/>
      <c r="K18" s="12">
        <v>0</v>
      </c>
      <c r="L18" s="71">
        <f t="shared" si="0"/>
        <v>0</v>
      </c>
    </row>
    <row r="19" spans="1:12" ht="30" customHeight="1" x14ac:dyDescent="0.25">
      <c r="A19" s="22">
        <v>5.13</v>
      </c>
      <c r="B19" s="6" t="s">
        <v>191</v>
      </c>
      <c r="C19" s="6"/>
      <c r="D19" s="6" t="s">
        <v>196</v>
      </c>
      <c r="E19" s="26" t="s">
        <v>206</v>
      </c>
      <c r="F19" s="5"/>
      <c r="G19" s="29">
        <v>5</v>
      </c>
      <c r="H19" s="29"/>
      <c r="I19" s="29"/>
      <c r="J19" s="29"/>
      <c r="K19" s="12">
        <v>0</v>
      </c>
      <c r="L19" s="71">
        <f t="shared" si="0"/>
        <v>0</v>
      </c>
    </row>
    <row r="20" spans="1:12" ht="35.1" customHeight="1" x14ac:dyDescent="0.25">
      <c r="A20" s="22">
        <v>5.14</v>
      </c>
      <c r="B20" s="6" t="s">
        <v>193</v>
      </c>
      <c r="C20" s="6"/>
      <c r="D20" s="6" t="s">
        <v>202</v>
      </c>
      <c r="E20" s="5"/>
      <c r="F20" s="5"/>
      <c r="G20" s="29">
        <v>2</v>
      </c>
      <c r="H20" s="29"/>
      <c r="I20" s="29"/>
      <c r="J20" s="29"/>
      <c r="K20" s="12">
        <v>0</v>
      </c>
      <c r="L20" s="71">
        <f t="shared" ref="L20:L22" si="1">K20*5</f>
        <v>0</v>
      </c>
    </row>
    <row r="21" spans="1:12" ht="35.1" customHeight="1" x14ac:dyDescent="0.25">
      <c r="A21" s="22">
        <v>5.15</v>
      </c>
      <c r="B21" s="6" t="s">
        <v>194</v>
      </c>
      <c r="C21" s="6">
        <v>2</v>
      </c>
      <c r="D21" s="6" t="s">
        <v>617</v>
      </c>
      <c r="E21" s="5"/>
      <c r="F21" s="5"/>
      <c r="G21" s="29">
        <v>2</v>
      </c>
      <c r="H21" s="29"/>
      <c r="I21" s="29"/>
      <c r="J21" s="29"/>
      <c r="K21" s="12">
        <v>0</v>
      </c>
      <c r="L21" s="71">
        <f t="shared" si="1"/>
        <v>0</v>
      </c>
    </row>
    <row r="22" spans="1:12" ht="48.75" customHeight="1" thickBot="1" x14ac:dyDescent="0.3">
      <c r="A22" s="30">
        <v>5.16</v>
      </c>
      <c r="B22" s="6" t="s">
        <v>195</v>
      </c>
      <c r="C22" s="31">
        <v>1</v>
      </c>
      <c r="D22" s="31" t="s">
        <v>640</v>
      </c>
      <c r="E22" s="32">
        <v>3237581</v>
      </c>
      <c r="F22" s="32">
        <v>532079112</v>
      </c>
      <c r="G22" s="33">
        <v>3</v>
      </c>
      <c r="H22" s="33" t="s">
        <v>560</v>
      </c>
      <c r="I22" s="33" t="s">
        <v>429</v>
      </c>
      <c r="J22" s="92" t="s">
        <v>549</v>
      </c>
      <c r="K22" s="12">
        <v>0</v>
      </c>
      <c r="L22" s="73">
        <f t="shared" si="1"/>
        <v>0</v>
      </c>
    </row>
    <row r="23" spans="1:12" ht="30" customHeight="1" thickBot="1" x14ac:dyDescent="0.3">
      <c r="A23" s="110" t="s">
        <v>399</v>
      </c>
      <c r="B23" s="111"/>
      <c r="C23" s="111"/>
      <c r="D23" s="111"/>
      <c r="E23" s="111"/>
      <c r="F23" s="111"/>
      <c r="G23" s="111"/>
      <c r="H23" s="111"/>
      <c r="I23" s="111"/>
      <c r="J23" s="112"/>
      <c r="K23" s="49">
        <f>SUM(K7:K22)</f>
        <v>0</v>
      </c>
      <c r="L23" s="51">
        <f>SUM(L7:L22)</f>
        <v>0</v>
      </c>
    </row>
  </sheetData>
  <mergeCells count="5">
    <mergeCell ref="A1:L1"/>
    <mergeCell ref="K5:L5"/>
    <mergeCell ref="A2:L2"/>
    <mergeCell ref="A3:L3"/>
    <mergeCell ref="A23:J23"/>
  </mergeCells>
  <pageMargins left="0.7" right="0.7" top="0.75" bottom="0.75" header="0.3" footer="0.3"/>
  <pageSetup scale="5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="60" zoomScaleNormal="100" workbookViewId="0">
      <selection activeCell="A3" sqref="A3:I3"/>
    </sheetView>
  </sheetViews>
  <sheetFormatPr defaultRowHeight="15" x14ac:dyDescent="0.25"/>
  <cols>
    <col min="1" max="1" width="7.7109375" customWidth="1"/>
    <col min="2" max="6" width="16.42578125" customWidth="1"/>
    <col min="7" max="7" width="10.42578125" customWidth="1"/>
    <col min="8" max="9" width="16.42578125" customWidth="1"/>
  </cols>
  <sheetData>
    <row r="1" spans="1:9" ht="26.25" x14ac:dyDescent="0.4">
      <c r="A1" s="106" t="s">
        <v>452</v>
      </c>
      <c r="B1" s="106"/>
      <c r="C1" s="106"/>
      <c r="D1" s="106"/>
      <c r="E1" s="106"/>
      <c r="F1" s="106"/>
      <c r="G1" s="106"/>
      <c r="H1" s="106"/>
      <c r="I1" s="106"/>
    </row>
    <row r="2" spans="1:9" ht="18.75" customHeight="1" x14ac:dyDescent="0.3">
      <c r="A2" s="108" t="s">
        <v>384</v>
      </c>
      <c r="B2" s="108"/>
      <c r="C2" s="108"/>
      <c r="D2" s="108"/>
      <c r="E2" s="108"/>
      <c r="F2" s="108"/>
      <c r="G2" s="108"/>
      <c r="H2" s="108"/>
      <c r="I2" s="108"/>
    </row>
    <row r="3" spans="1:9" ht="18.75" x14ac:dyDescent="0.3">
      <c r="A3" s="109" t="s">
        <v>462</v>
      </c>
      <c r="B3" s="109"/>
      <c r="C3" s="109"/>
      <c r="D3" s="109"/>
      <c r="E3" s="109"/>
      <c r="F3" s="109"/>
      <c r="G3" s="109"/>
      <c r="H3" s="109"/>
      <c r="I3" s="109"/>
    </row>
    <row r="4" spans="1:9" ht="18.75" customHeight="1" x14ac:dyDescent="0.25">
      <c r="A4" s="1"/>
    </row>
    <row r="5" spans="1:9" x14ac:dyDescent="0.25">
      <c r="A5" s="1"/>
      <c r="H5" s="107" t="s">
        <v>18</v>
      </c>
      <c r="I5" s="107"/>
    </row>
    <row r="6" spans="1:9" ht="30" x14ac:dyDescent="0.25">
      <c r="A6" s="2" t="s">
        <v>0</v>
      </c>
      <c r="B6" s="2" t="s">
        <v>1</v>
      </c>
      <c r="C6" s="2" t="s">
        <v>132</v>
      </c>
      <c r="D6" s="2" t="s">
        <v>2</v>
      </c>
      <c r="E6" s="3" t="s">
        <v>3</v>
      </c>
      <c r="F6" s="2" t="s">
        <v>4</v>
      </c>
      <c r="G6" s="2" t="s">
        <v>5</v>
      </c>
      <c r="H6" s="4" t="s">
        <v>19</v>
      </c>
      <c r="I6" s="2" t="s">
        <v>20</v>
      </c>
    </row>
    <row r="7" spans="1:9" ht="35.1" customHeight="1" x14ac:dyDescent="0.25">
      <c r="A7" s="13">
        <v>6.1</v>
      </c>
      <c r="B7" s="6" t="s">
        <v>248</v>
      </c>
      <c r="C7" s="6" t="s">
        <v>262</v>
      </c>
      <c r="D7" s="5" t="s">
        <v>14</v>
      </c>
      <c r="E7" s="7" t="s">
        <v>281</v>
      </c>
      <c r="F7" s="34" t="s">
        <v>282</v>
      </c>
      <c r="G7" s="27">
        <v>2</v>
      </c>
      <c r="H7" s="12">
        <v>0</v>
      </c>
      <c r="I7" s="71">
        <f t="shared" ref="I7:I16" si="0">H7*5</f>
        <v>0</v>
      </c>
    </row>
    <row r="8" spans="1:9" ht="35.1" customHeight="1" x14ac:dyDescent="0.25">
      <c r="A8" s="13">
        <v>6.2</v>
      </c>
      <c r="B8" s="6" t="s">
        <v>249</v>
      </c>
      <c r="C8" s="6" t="s">
        <v>263</v>
      </c>
      <c r="D8" s="5" t="s">
        <v>275</v>
      </c>
      <c r="E8" s="7"/>
      <c r="F8" s="9"/>
      <c r="G8" s="27">
        <v>10</v>
      </c>
      <c r="H8" s="12">
        <v>0</v>
      </c>
      <c r="I8" s="71">
        <f t="shared" si="0"/>
        <v>0</v>
      </c>
    </row>
    <row r="9" spans="1:9" ht="35.1" customHeight="1" x14ac:dyDescent="0.25">
      <c r="A9" s="13">
        <v>6.3</v>
      </c>
      <c r="B9" s="6" t="s">
        <v>250</v>
      </c>
      <c r="C9" s="6" t="s">
        <v>264</v>
      </c>
      <c r="D9" s="5" t="s">
        <v>52</v>
      </c>
      <c r="E9" s="7" t="s">
        <v>283</v>
      </c>
      <c r="F9" s="9" t="s">
        <v>284</v>
      </c>
      <c r="G9" s="27">
        <v>0.5</v>
      </c>
      <c r="H9" s="12">
        <v>0</v>
      </c>
      <c r="I9" s="71">
        <f t="shared" si="0"/>
        <v>0</v>
      </c>
    </row>
    <row r="10" spans="1:9" ht="35.1" customHeight="1" x14ac:dyDescent="0.25">
      <c r="A10" s="13">
        <v>6.4</v>
      </c>
      <c r="B10" s="6" t="s">
        <v>251</v>
      </c>
      <c r="C10" s="6" t="s">
        <v>265</v>
      </c>
      <c r="D10" s="5" t="s">
        <v>74</v>
      </c>
      <c r="E10" s="7" t="s">
        <v>285</v>
      </c>
      <c r="F10" s="9" t="s">
        <v>286</v>
      </c>
      <c r="G10" s="27">
        <v>2</v>
      </c>
      <c r="H10" s="12">
        <v>0</v>
      </c>
      <c r="I10" s="71">
        <f t="shared" si="0"/>
        <v>0</v>
      </c>
    </row>
    <row r="11" spans="1:9" ht="35.1" customHeight="1" x14ac:dyDescent="0.25">
      <c r="A11" s="13">
        <v>6.5</v>
      </c>
      <c r="B11" s="6" t="s">
        <v>252</v>
      </c>
      <c r="C11" s="6" t="s">
        <v>266</v>
      </c>
      <c r="D11" s="5" t="s">
        <v>74</v>
      </c>
      <c r="E11" s="7" t="s">
        <v>287</v>
      </c>
      <c r="F11" s="9"/>
      <c r="G11" s="27">
        <v>2</v>
      </c>
      <c r="H11" s="12">
        <v>0</v>
      </c>
      <c r="I11" s="71">
        <f t="shared" si="0"/>
        <v>0</v>
      </c>
    </row>
    <row r="12" spans="1:9" ht="50.1" customHeight="1" x14ac:dyDescent="0.25">
      <c r="A12" s="13">
        <v>6.6</v>
      </c>
      <c r="B12" s="6" t="s">
        <v>253</v>
      </c>
      <c r="C12" s="6" t="s">
        <v>267</v>
      </c>
      <c r="D12" s="6" t="s">
        <v>52</v>
      </c>
      <c r="E12" s="10" t="s">
        <v>204</v>
      </c>
      <c r="F12" s="9" t="s">
        <v>288</v>
      </c>
      <c r="G12" s="27">
        <v>1</v>
      </c>
      <c r="H12" s="12">
        <v>0</v>
      </c>
      <c r="I12" s="71">
        <f t="shared" si="0"/>
        <v>0</v>
      </c>
    </row>
    <row r="13" spans="1:9" ht="35.1" customHeight="1" x14ac:dyDescent="0.25">
      <c r="A13" s="13">
        <v>6.7</v>
      </c>
      <c r="B13" s="6" t="s">
        <v>254</v>
      </c>
      <c r="C13" s="6" t="s">
        <v>268</v>
      </c>
      <c r="D13" s="6" t="s">
        <v>276</v>
      </c>
      <c r="E13" s="10" t="s">
        <v>289</v>
      </c>
      <c r="F13" s="9">
        <v>13840222</v>
      </c>
      <c r="G13" s="27">
        <v>1</v>
      </c>
      <c r="H13" s="12">
        <v>0</v>
      </c>
      <c r="I13" s="71">
        <f t="shared" si="0"/>
        <v>0</v>
      </c>
    </row>
    <row r="14" spans="1:9" ht="35.1" customHeight="1" x14ac:dyDescent="0.25">
      <c r="A14" s="100">
        <v>6.8</v>
      </c>
      <c r="B14" s="6" t="s">
        <v>255</v>
      </c>
      <c r="C14" s="6" t="s">
        <v>269</v>
      </c>
      <c r="D14" s="6" t="s">
        <v>277</v>
      </c>
      <c r="E14" s="10" t="s">
        <v>290</v>
      </c>
      <c r="F14" s="43" t="s">
        <v>282</v>
      </c>
      <c r="G14" s="27">
        <v>2</v>
      </c>
      <c r="H14" s="12">
        <v>0</v>
      </c>
      <c r="I14" s="71">
        <f t="shared" si="0"/>
        <v>0</v>
      </c>
    </row>
    <row r="15" spans="1:9" ht="35.1" customHeight="1" x14ac:dyDescent="0.25">
      <c r="A15" s="100">
        <v>6.9</v>
      </c>
      <c r="B15" s="6" t="s">
        <v>256</v>
      </c>
      <c r="C15" s="6" t="s">
        <v>267</v>
      </c>
      <c r="D15" s="6" t="s">
        <v>278</v>
      </c>
      <c r="E15" s="10" t="s">
        <v>293</v>
      </c>
      <c r="F15" s="6" t="s">
        <v>291</v>
      </c>
      <c r="G15" s="27">
        <v>0.5</v>
      </c>
      <c r="H15" s="12">
        <v>0</v>
      </c>
      <c r="I15" s="71">
        <f t="shared" si="0"/>
        <v>0</v>
      </c>
    </row>
    <row r="16" spans="1:9" ht="35.1" customHeight="1" x14ac:dyDescent="0.25">
      <c r="A16" s="22">
        <v>6.1</v>
      </c>
      <c r="B16" s="6" t="s">
        <v>257</v>
      </c>
      <c r="C16" s="6" t="s">
        <v>269</v>
      </c>
      <c r="D16" s="6" t="s">
        <v>279</v>
      </c>
      <c r="E16" s="5"/>
      <c r="F16" s="11" t="s">
        <v>292</v>
      </c>
      <c r="G16" s="29">
        <v>5</v>
      </c>
      <c r="H16" s="12">
        <v>0</v>
      </c>
      <c r="I16" s="71">
        <f t="shared" si="0"/>
        <v>0</v>
      </c>
    </row>
    <row r="17" spans="1:9" ht="35.1" customHeight="1" thickBot="1" x14ac:dyDescent="0.3">
      <c r="A17" s="30">
        <v>6.11</v>
      </c>
      <c r="B17" s="31" t="s">
        <v>258</v>
      </c>
      <c r="C17" s="31" t="s">
        <v>269</v>
      </c>
      <c r="D17" s="31" t="s">
        <v>280</v>
      </c>
      <c r="E17" s="32"/>
      <c r="F17" s="44"/>
      <c r="G17" s="33">
        <v>3</v>
      </c>
      <c r="H17" s="12">
        <v>0</v>
      </c>
      <c r="I17" s="73">
        <f t="shared" ref="I17" si="1">H17*5</f>
        <v>0</v>
      </c>
    </row>
    <row r="18" spans="1:9" ht="30" customHeight="1" thickBot="1" x14ac:dyDescent="0.3">
      <c r="A18" s="110" t="s">
        <v>464</v>
      </c>
      <c r="B18" s="111"/>
      <c r="C18" s="111"/>
      <c r="D18" s="111"/>
      <c r="E18" s="111"/>
      <c r="F18" s="111"/>
      <c r="G18" s="112"/>
      <c r="H18" s="49">
        <f>SUM(H7:H17)</f>
        <v>0</v>
      </c>
      <c r="I18" s="51">
        <f>SUM(I7:I17)</f>
        <v>0</v>
      </c>
    </row>
  </sheetData>
  <mergeCells count="5">
    <mergeCell ref="A1:I1"/>
    <mergeCell ref="H5:I5"/>
    <mergeCell ref="A18:G18"/>
    <mergeCell ref="A2:I2"/>
    <mergeCell ref="A3:I3"/>
  </mergeCells>
  <pageMargins left="0.7" right="0.7" top="0.75" bottom="0.75" header="0.3" footer="0.3"/>
  <pageSetup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="60" zoomScaleNormal="100" workbookViewId="0">
      <selection activeCell="H13" sqref="H13"/>
    </sheetView>
  </sheetViews>
  <sheetFormatPr defaultRowHeight="15" x14ac:dyDescent="0.25"/>
  <cols>
    <col min="1" max="1" width="7.7109375" customWidth="1"/>
    <col min="2" max="6" width="16.42578125" customWidth="1"/>
    <col min="7" max="7" width="10.42578125" customWidth="1"/>
    <col min="8" max="9" width="16.42578125" customWidth="1"/>
  </cols>
  <sheetData>
    <row r="1" spans="1:9" ht="26.25" x14ac:dyDescent="0.4">
      <c r="A1" s="106" t="s">
        <v>451</v>
      </c>
      <c r="B1" s="106"/>
      <c r="C1" s="106"/>
      <c r="D1" s="106"/>
      <c r="E1" s="106"/>
      <c r="F1" s="106"/>
      <c r="G1" s="106"/>
      <c r="H1" s="106"/>
      <c r="I1" s="106"/>
    </row>
    <row r="2" spans="1:9" ht="18.75" customHeight="1" x14ac:dyDescent="0.25">
      <c r="A2" s="119" t="s">
        <v>382</v>
      </c>
      <c r="B2" s="119"/>
      <c r="C2" s="119"/>
      <c r="D2" s="119"/>
      <c r="E2" s="119"/>
      <c r="F2" s="119"/>
      <c r="G2" s="119"/>
      <c r="H2" s="119"/>
      <c r="I2" s="119"/>
    </row>
    <row r="3" spans="1:9" ht="18.75" customHeight="1" x14ac:dyDescent="0.3">
      <c r="A3" s="109" t="s">
        <v>460</v>
      </c>
      <c r="B3" s="109"/>
      <c r="C3" s="109"/>
      <c r="D3" s="109"/>
      <c r="E3" s="109"/>
      <c r="F3" s="109"/>
      <c r="G3" s="109"/>
      <c r="H3" s="109"/>
      <c r="I3" s="109"/>
    </row>
    <row r="4" spans="1:9" ht="15" customHeight="1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x14ac:dyDescent="0.25">
      <c r="A5" s="1"/>
      <c r="H5" s="107" t="s">
        <v>18</v>
      </c>
      <c r="I5" s="107"/>
    </row>
    <row r="6" spans="1:9" ht="30" x14ac:dyDescent="0.25">
      <c r="A6" s="2" t="s">
        <v>0</v>
      </c>
      <c r="B6" s="2" t="s">
        <v>1</v>
      </c>
      <c r="C6" s="2" t="s">
        <v>132</v>
      </c>
      <c r="D6" s="2" t="s">
        <v>2</v>
      </c>
      <c r="E6" s="3" t="s">
        <v>3</v>
      </c>
      <c r="F6" s="2" t="s">
        <v>4</v>
      </c>
      <c r="G6" s="2" t="s">
        <v>5</v>
      </c>
      <c r="H6" s="4" t="s">
        <v>19</v>
      </c>
      <c r="I6" s="2" t="s">
        <v>20</v>
      </c>
    </row>
    <row r="7" spans="1:9" ht="50.1" customHeight="1" x14ac:dyDescent="0.25">
      <c r="A7" s="13">
        <v>7.1</v>
      </c>
      <c r="B7" s="6" t="s">
        <v>220</v>
      </c>
      <c r="C7" s="43" t="s">
        <v>227</v>
      </c>
      <c r="D7" s="5" t="s">
        <v>236</v>
      </c>
      <c r="E7" s="41" t="s">
        <v>237</v>
      </c>
      <c r="F7" s="8" t="s">
        <v>240</v>
      </c>
      <c r="G7" s="27">
        <v>3.5</v>
      </c>
      <c r="H7" s="12">
        <v>0</v>
      </c>
      <c r="I7" s="71">
        <f>H7*5</f>
        <v>0</v>
      </c>
    </row>
    <row r="8" spans="1:9" ht="50.1" customHeight="1" x14ac:dyDescent="0.25">
      <c r="A8" s="13">
        <v>7.2</v>
      </c>
      <c r="B8" s="6" t="s">
        <v>221</v>
      </c>
      <c r="C8" s="43" t="s">
        <v>209</v>
      </c>
      <c r="D8" s="5" t="s">
        <v>14</v>
      </c>
      <c r="E8" s="7" t="s">
        <v>232</v>
      </c>
      <c r="F8" s="46" t="s">
        <v>241</v>
      </c>
      <c r="G8" s="27">
        <v>2</v>
      </c>
      <c r="H8" s="12">
        <v>0</v>
      </c>
      <c r="I8" s="71">
        <f t="shared" ref="I8:I13" si="0">H8*5</f>
        <v>0</v>
      </c>
    </row>
    <row r="9" spans="1:9" ht="50.1" customHeight="1" x14ac:dyDescent="0.25">
      <c r="A9" s="13">
        <v>7.3</v>
      </c>
      <c r="B9" s="6" t="s">
        <v>222</v>
      </c>
      <c r="C9" s="43" t="s">
        <v>228</v>
      </c>
      <c r="D9" s="5" t="s">
        <v>236</v>
      </c>
      <c r="E9" s="7" t="s">
        <v>233</v>
      </c>
      <c r="F9" s="9" t="s">
        <v>242</v>
      </c>
      <c r="G9" s="27">
        <v>5</v>
      </c>
      <c r="H9" s="12">
        <v>0</v>
      </c>
      <c r="I9" s="71">
        <f t="shared" si="0"/>
        <v>0</v>
      </c>
    </row>
    <row r="10" spans="1:9" ht="50.1" customHeight="1" x14ac:dyDescent="0.25">
      <c r="A10" s="13">
        <v>7.4</v>
      </c>
      <c r="B10" s="6" t="s">
        <v>223</v>
      </c>
      <c r="C10" s="43" t="s">
        <v>230</v>
      </c>
      <c r="D10" s="5" t="s">
        <v>236</v>
      </c>
      <c r="E10" s="41" t="s">
        <v>234</v>
      </c>
      <c r="F10" s="9" t="s">
        <v>243</v>
      </c>
      <c r="G10" s="27">
        <v>5</v>
      </c>
      <c r="H10" s="12">
        <v>0</v>
      </c>
      <c r="I10" s="71">
        <f t="shared" si="0"/>
        <v>0</v>
      </c>
    </row>
    <row r="11" spans="1:9" ht="50.1" customHeight="1" x14ac:dyDescent="0.25">
      <c r="A11" s="13">
        <v>7.5</v>
      </c>
      <c r="B11" s="6" t="s">
        <v>224</v>
      </c>
      <c r="C11" s="43" t="s">
        <v>206</v>
      </c>
      <c r="D11" s="5" t="s">
        <v>236</v>
      </c>
      <c r="E11" s="7" t="s">
        <v>235</v>
      </c>
      <c r="F11" s="9" t="s">
        <v>244</v>
      </c>
      <c r="G11" s="27">
        <v>2</v>
      </c>
      <c r="H11" s="12">
        <v>0</v>
      </c>
      <c r="I11" s="71">
        <f t="shared" si="0"/>
        <v>0</v>
      </c>
    </row>
    <row r="12" spans="1:9" ht="66" customHeight="1" x14ac:dyDescent="0.25">
      <c r="A12" s="13">
        <v>7.6</v>
      </c>
      <c r="B12" s="6" t="s">
        <v>225</v>
      </c>
      <c r="C12" s="43" t="s">
        <v>229</v>
      </c>
      <c r="D12" s="5" t="s">
        <v>236</v>
      </c>
      <c r="E12" s="7" t="s">
        <v>238</v>
      </c>
      <c r="F12" s="9" t="s">
        <v>245</v>
      </c>
      <c r="G12" s="27">
        <v>7.5</v>
      </c>
      <c r="H12" s="12">
        <v>0</v>
      </c>
      <c r="I12" s="71">
        <f t="shared" si="0"/>
        <v>0</v>
      </c>
    </row>
    <row r="13" spans="1:9" ht="50.1" customHeight="1" thickBot="1" x14ac:dyDescent="0.3">
      <c r="A13" s="13">
        <v>7.7</v>
      </c>
      <c r="B13" s="6" t="s">
        <v>226</v>
      </c>
      <c r="C13" s="43" t="s">
        <v>231</v>
      </c>
      <c r="D13" s="5" t="s">
        <v>7</v>
      </c>
      <c r="E13" s="7" t="s">
        <v>239</v>
      </c>
      <c r="F13" s="9" t="s">
        <v>246</v>
      </c>
      <c r="G13" s="27">
        <v>1</v>
      </c>
      <c r="H13" s="12">
        <v>0</v>
      </c>
      <c r="I13" s="71">
        <f t="shared" si="0"/>
        <v>0</v>
      </c>
    </row>
    <row r="14" spans="1:9" ht="30" customHeight="1" thickBot="1" x14ac:dyDescent="0.3">
      <c r="A14" s="110" t="s">
        <v>450</v>
      </c>
      <c r="B14" s="111"/>
      <c r="C14" s="111"/>
      <c r="D14" s="111"/>
      <c r="E14" s="111"/>
      <c r="F14" s="111"/>
      <c r="G14" s="112"/>
      <c r="H14" s="49">
        <f>SUM(H7:H13)</f>
        <v>0</v>
      </c>
      <c r="I14" s="50">
        <f>SUM(I7:I13)</f>
        <v>0</v>
      </c>
    </row>
  </sheetData>
  <mergeCells count="5">
    <mergeCell ref="A1:I1"/>
    <mergeCell ref="H5:I5"/>
    <mergeCell ref="A14:G14"/>
    <mergeCell ref="A2:I2"/>
    <mergeCell ref="A3:I3"/>
  </mergeCells>
  <pageMargins left="0.7" right="0.7" top="0.75" bottom="0.75" header="0.3" footer="0.3"/>
  <pageSetup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60" zoomScaleNormal="100" workbookViewId="0">
      <selection activeCell="K18" sqref="K18"/>
    </sheetView>
  </sheetViews>
  <sheetFormatPr defaultRowHeight="15" x14ac:dyDescent="0.25"/>
  <cols>
    <col min="1" max="1" width="7.7109375" customWidth="1"/>
    <col min="2" max="6" width="16.42578125" customWidth="1"/>
    <col min="7" max="9" width="7.7109375" customWidth="1"/>
    <col min="10" max="10" width="8.140625" customWidth="1"/>
    <col min="11" max="12" width="16.42578125" customWidth="1"/>
  </cols>
  <sheetData>
    <row r="1" spans="1:12" ht="26.25" x14ac:dyDescent="0.4">
      <c r="A1" s="106" t="s">
        <v>392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 x14ac:dyDescent="0.3">
      <c r="A2" s="108" t="s">
        <v>465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.75" customHeight="1" x14ac:dyDescent="0.3">
      <c r="A3" s="109" t="s">
        <v>466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8.75" customHeight="1" x14ac:dyDescent="0.3">
      <c r="A4" s="79"/>
      <c r="B4" s="79"/>
      <c r="C4" s="79"/>
      <c r="D4" s="79"/>
      <c r="E4" s="79"/>
      <c r="F4" s="79"/>
      <c r="G4" s="79"/>
      <c r="H4" s="80"/>
      <c r="I4" s="80"/>
      <c r="J4" s="80"/>
      <c r="K4" s="79"/>
      <c r="L4" s="79"/>
    </row>
    <row r="5" spans="1:12" x14ac:dyDescent="0.25">
      <c r="A5" s="1"/>
      <c r="K5" s="107" t="s">
        <v>18</v>
      </c>
      <c r="L5" s="107"/>
    </row>
    <row r="6" spans="1:12" ht="30" x14ac:dyDescent="0.25">
      <c r="A6" s="2" t="s">
        <v>0</v>
      </c>
      <c r="B6" s="2" t="s">
        <v>1</v>
      </c>
      <c r="C6" s="2" t="s">
        <v>132</v>
      </c>
      <c r="D6" s="2" t="s">
        <v>2</v>
      </c>
      <c r="E6" s="3" t="s">
        <v>3</v>
      </c>
      <c r="F6" s="2" t="s">
        <v>4</v>
      </c>
      <c r="G6" s="90" t="s">
        <v>5</v>
      </c>
      <c r="H6" s="90" t="s">
        <v>405</v>
      </c>
      <c r="I6" s="90" t="s">
        <v>406</v>
      </c>
      <c r="J6" s="90" t="s">
        <v>407</v>
      </c>
      <c r="K6" s="4" t="s">
        <v>19</v>
      </c>
      <c r="L6" s="2" t="s">
        <v>20</v>
      </c>
    </row>
    <row r="7" spans="1:12" ht="35.1" customHeight="1" x14ac:dyDescent="0.25">
      <c r="A7" s="13">
        <v>8.1</v>
      </c>
      <c r="B7" s="6" t="s">
        <v>312</v>
      </c>
      <c r="C7" s="6" t="s">
        <v>320</v>
      </c>
      <c r="D7" s="99" t="s">
        <v>641</v>
      </c>
      <c r="E7" s="7" t="s">
        <v>651</v>
      </c>
      <c r="F7" s="8">
        <v>10360533</v>
      </c>
      <c r="G7" s="27">
        <v>2</v>
      </c>
      <c r="H7" s="27" t="s">
        <v>548</v>
      </c>
      <c r="I7" s="27" t="s">
        <v>428</v>
      </c>
      <c r="J7" s="92" t="s">
        <v>549</v>
      </c>
      <c r="K7" s="103">
        <v>0</v>
      </c>
      <c r="L7" s="71">
        <f>K7*5</f>
        <v>0</v>
      </c>
    </row>
    <row r="8" spans="1:12" ht="35.1" customHeight="1" x14ac:dyDescent="0.25">
      <c r="A8" s="13">
        <v>8.1999999999999993</v>
      </c>
      <c r="B8" s="6" t="s">
        <v>313</v>
      </c>
      <c r="C8" s="6" t="s">
        <v>321</v>
      </c>
      <c r="D8" s="99" t="s">
        <v>642</v>
      </c>
      <c r="E8" s="7" t="s">
        <v>651</v>
      </c>
      <c r="F8" s="8">
        <v>10305112</v>
      </c>
      <c r="G8" s="27">
        <v>3</v>
      </c>
      <c r="H8" s="27" t="s">
        <v>421</v>
      </c>
      <c r="I8" s="27" t="s">
        <v>581</v>
      </c>
      <c r="J8" s="92" t="s">
        <v>549</v>
      </c>
      <c r="K8" s="103">
        <v>0</v>
      </c>
      <c r="L8" s="71">
        <f t="shared" ref="L8:L14" si="0">K8*5</f>
        <v>0</v>
      </c>
    </row>
    <row r="9" spans="1:12" ht="35.1" customHeight="1" x14ac:dyDescent="0.25">
      <c r="A9" s="13">
        <v>8.3000000000000007</v>
      </c>
      <c r="B9" s="6" t="s">
        <v>314</v>
      </c>
      <c r="C9" s="6" t="s">
        <v>322</v>
      </c>
      <c r="D9" s="99" t="s">
        <v>643</v>
      </c>
      <c r="E9" s="7"/>
      <c r="F9" s="9">
        <v>5299</v>
      </c>
      <c r="G9" s="27">
        <v>3</v>
      </c>
      <c r="H9" s="27" t="s">
        <v>421</v>
      </c>
      <c r="I9" s="27" t="s">
        <v>422</v>
      </c>
      <c r="J9" s="92" t="s">
        <v>418</v>
      </c>
      <c r="K9" s="103">
        <v>0</v>
      </c>
      <c r="L9" s="71">
        <f t="shared" si="0"/>
        <v>0</v>
      </c>
    </row>
    <row r="10" spans="1:12" ht="35.1" customHeight="1" x14ac:dyDescent="0.25">
      <c r="A10" s="13">
        <v>8.4</v>
      </c>
      <c r="B10" s="6" t="s">
        <v>315</v>
      </c>
      <c r="C10" s="6" t="s">
        <v>323</v>
      </c>
      <c r="D10" s="6" t="s">
        <v>644</v>
      </c>
      <c r="E10" s="7" t="s">
        <v>356</v>
      </c>
      <c r="F10" s="9">
        <v>3048</v>
      </c>
      <c r="G10" s="27">
        <v>5</v>
      </c>
      <c r="H10" s="27" t="s">
        <v>438</v>
      </c>
      <c r="I10" s="27" t="s">
        <v>575</v>
      </c>
      <c r="J10" s="92" t="s">
        <v>549</v>
      </c>
      <c r="K10" s="103">
        <v>0</v>
      </c>
      <c r="L10" s="71">
        <f t="shared" si="0"/>
        <v>0</v>
      </c>
    </row>
    <row r="11" spans="1:12" ht="35.1" customHeight="1" x14ac:dyDescent="0.25">
      <c r="A11" s="13">
        <v>8.5</v>
      </c>
      <c r="B11" s="6" t="s">
        <v>316</v>
      </c>
      <c r="C11" s="6" t="s">
        <v>324</v>
      </c>
      <c r="D11" s="6" t="s">
        <v>645</v>
      </c>
      <c r="E11" s="7"/>
      <c r="F11" s="9"/>
      <c r="G11" s="27">
        <v>0.64</v>
      </c>
      <c r="H11" s="27" t="s">
        <v>612</v>
      </c>
      <c r="I11" s="27" t="s">
        <v>600</v>
      </c>
      <c r="J11" s="92" t="s">
        <v>418</v>
      </c>
      <c r="K11" s="103">
        <v>0</v>
      </c>
      <c r="L11" s="71">
        <f t="shared" si="0"/>
        <v>0</v>
      </c>
    </row>
    <row r="12" spans="1:12" ht="35.1" customHeight="1" x14ac:dyDescent="0.25">
      <c r="A12" s="13">
        <v>8.6</v>
      </c>
      <c r="B12" s="6" t="s">
        <v>317</v>
      </c>
      <c r="C12" s="6" t="s">
        <v>325</v>
      </c>
      <c r="D12" s="6" t="s">
        <v>645</v>
      </c>
      <c r="E12" s="7"/>
      <c r="F12" s="9"/>
      <c r="G12" s="27">
        <v>0.64</v>
      </c>
      <c r="H12" s="27" t="s">
        <v>612</v>
      </c>
      <c r="I12" s="27" t="s">
        <v>600</v>
      </c>
      <c r="J12" s="92" t="s">
        <v>418</v>
      </c>
      <c r="K12" s="103">
        <v>0</v>
      </c>
      <c r="L12" s="71">
        <f t="shared" si="0"/>
        <v>0</v>
      </c>
    </row>
    <row r="13" spans="1:12" ht="35.1" customHeight="1" x14ac:dyDescent="0.25">
      <c r="A13" s="13">
        <v>8.6999999999999993</v>
      </c>
      <c r="B13" s="6" t="s">
        <v>318</v>
      </c>
      <c r="C13" s="6" t="s">
        <v>326</v>
      </c>
      <c r="D13" s="6" t="s">
        <v>645</v>
      </c>
      <c r="E13" s="7"/>
      <c r="F13" s="9">
        <v>776207</v>
      </c>
      <c r="G13" s="27">
        <v>0.64</v>
      </c>
      <c r="H13" s="27" t="s">
        <v>612</v>
      </c>
      <c r="I13" s="27" t="s">
        <v>600</v>
      </c>
      <c r="J13" s="92" t="s">
        <v>418</v>
      </c>
      <c r="K13" s="103">
        <v>0</v>
      </c>
      <c r="L13" s="71">
        <f t="shared" si="0"/>
        <v>0</v>
      </c>
    </row>
    <row r="14" spans="1:12" ht="35.1" customHeight="1" x14ac:dyDescent="0.25">
      <c r="A14" s="13">
        <v>8.8000000000000007</v>
      </c>
      <c r="B14" s="6" t="s">
        <v>319</v>
      </c>
      <c r="C14" s="6" t="s">
        <v>327</v>
      </c>
      <c r="D14" s="6" t="s">
        <v>645</v>
      </c>
      <c r="E14" s="10"/>
      <c r="F14" s="9">
        <v>9776209</v>
      </c>
      <c r="G14" s="27">
        <v>0.64</v>
      </c>
      <c r="H14" s="27" t="s">
        <v>612</v>
      </c>
      <c r="I14" s="27" t="s">
        <v>600</v>
      </c>
      <c r="J14" s="92" t="s">
        <v>418</v>
      </c>
      <c r="K14" s="103">
        <v>0</v>
      </c>
      <c r="L14" s="71">
        <f t="shared" si="0"/>
        <v>0</v>
      </c>
    </row>
    <row r="15" spans="1:12" ht="30" x14ac:dyDescent="0.25">
      <c r="A15" s="13">
        <v>8.9</v>
      </c>
      <c r="B15" s="6" t="s">
        <v>329</v>
      </c>
      <c r="C15" s="6" t="s">
        <v>336</v>
      </c>
      <c r="D15" s="5"/>
      <c r="E15" s="7"/>
      <c r="F15" s="8"/>
      <c r="G15" s="27">
        <v>4</v>
      </c>
      <c r="H15" s="27"/>
      <c r="I15" s="27"/>
      <c r="J15" s="92"/>
      <c r="K15" s="103">
        <v>0</v>
      </c>
      <c r="L15" s="71">
        <f>K15*5</f>
        <v>0</v>
      </c>
    </row>
    <row r="16" spans="1:12" ht="30" x14ac:dyDescent="0.25">
      <c r="A16" s="22">
        <v>8.1</v>
      </c>
      <c r="B16" s="6" t="s">
        <v>330</v>
      </c>
      <c r="C16" s="6" t="s">
        <v>337</v>
      </c>
      <c r="D16" s="6" t="s">
        <v>646</v>
      </c>
      <c r="E16" s="10" t="s">
        <v>344</v>
      </c>
      <c r="F16" s="9" t="s">
        <v>652</v>
      </c>
      <c r="G16" s="27">
        <v>2</v>
      </c>
      <c r="H16" s="27" t="s">
        <v>429</v>
      </c>
      <c r="I16" s="27" t="s">
        <v>422</v>
      </c>
      <c r="J16" s="92" t="s">
        <v>418</v>
      </c>
      <c r="K16" s="103">
        <v>0</v>
      </c>
      <c r="L16" s="71">
        <f t="shared" ref="L16:L22" si="1">K16*5</f>
        <v>0</v>
      </c>
    </row>
    <row r="17" spans="1:12" ht="30" x14ac:dyDescent="0.25">
      <c r="A17" s="13">
        <v>8.11</v>
      </c>
      <c r="B17" s="6" t="s">
        <v>331</v>
      </c>
      <c r="C17" s="6" t="s">
        <v>338</v>
      </c>
      <c r="D17" s="6" t="s">
        <v>646</v>
      </c>
      <c r="E17" s="10" t="s">
        <v>344</v>
      </c>
      <c r="F17" s="9">
        <v>10244927</v>
      </c>
      <c r="G17" s="27">
        <v>2</v>
      </c>
      <c r="H17" s="27" t="s">
        <v>429</v>
      </c>
      <c r="I17" s="27" t="s">
        <v>422</v>
      </c>
      <c r="J17" s="92" t="s">
        <v>418</v>
      </c>
      <c r="K17" s="103">
        <v>0</v>
      </c>
      <c r="L17" s="71">
        <f t="shared" si="1"/>
        <v>0</v>
      </c>
    </row>
    <row r="18" spans="1:12" ht="30" x14ac:dyDescent="0.25">
      <c r="A18" s="13">
        <v>8.1199999999999992</v>
      </c>
      <c r="B18" s="6" t="s">
        <v>332</v>
      </c>
      <c r="C18" s="6" t="s">
        <v>339</v>
      </c>
      <c r="D18" s="5"/>
      <c r="E18" s="7"/>
      <c r="F18" s="9"/>
      <c r="G18" s="27">
        <v>2</v>
      </c>
      <c r="H18" s="27"/>
      <c r="I18" s="27"/>
      <c r="J18" s="92"/>
      <c r="K18" s="103">
        <v>0</v>
      </c>
      <c r="L18" s="71">
        <f t="shared" si="1"/>
        <v>0</v>
      </c>
    </row>
    <row r="19" spans="1:12" ht="30" x14ac:dyDescent="0.25">
      <c r="A19" s="13">
        <v>8.1300000000000008</v>
      </c>
      <c r="B19" s="6" t="s">
        <v>333</v>
      </c>
      <c r="C19" s="6" t="s">
        <v>340</v>
      </c>
      <c r="D19" s="5"/>
      <c r="E19" s="7"/>
      <c r="F19" s="9"/>
      <c r="G19" s="27">
        <v>2</v>
      </c>
      <c r="H19" s="27"/>
      <c r="I19" s="27"/>
      <c r="J19" s="92"/>
      <c r="K19" s="103">
        <v>0</v>
      </c>
      <c r="L19" s="71">
        <f t="shared" si="1"/>
        <v>0</v>
      </c>
    </row>
    <row r="20" spans="1:12" ht="30" x14ac:dyDescent="0.25">
      <c r="A20" s="13">
        <v>8.14</v>
      </c>
      <c r="B20" s="6" t="s">
        <v>334</v>
      </c>
      <c r="C20" s="6" t="s">
        <v>341</v>
      </c>
      <c r="D20" s="99" t="s">
        <v>328</v>
      </c>
      <c r="E20" s="7"/>
      <c r="F20" s="9" t="s">
        <v>345</v>
      </c>
      <c r="G20" s="27">
        <v>2</v>
      </c>
      <c r="H20" s="27"/>
      <c r="I20" s="27"/>
      <c r="J20" s="92"/>
      <c r="K20" s="103">
        <v>0</v>
      </c>
      <c r="L20" s="71">
        <f t="shared" si="1"/>
        <v>0</v>
      </c>
    </row>
    <row r="21" spans="1:12" ht="18.75" customHeight="1" x14ac:dyDescent="0.25">
      <c r="A21" s="13">
        <v>8.15</v>
      </c>
      <c r="B21" s="6" t="s">
        <v>335</v>
      </c>
      <c r="C21" s="6" t="s">
        <v>342</v>
      </c>
      <c r="D21" s="5" t="s">
        <v>6</v>
      </c>
      <c r="E21" s="7"/>
      <c r="F21" s="9"/>
      <c r="G21" s="27">
        <v>1</v>
      </c>
      <c r="H21" s="27"/>
      <c r="I21" s="27"/>
      <c r="J21" s="92"/>
      <c r="K21" s="103">
        <v>0</v>
      </c>
      <c r="L21" s="71">
        <f t="shared" si="1"/>
        <v>0</v>
      </c>
    </row>
    <row r="22" spans="1:12" ht="18.75" customHeight="1" x14ac:dyDescent="0.25">
      <c r="A22" s="13">
        <v>8.16</v>
      </c>
      <c r="B22" s="6" t="s">
        <v>335</v>
      </c>
      <c r="C22" s="6" t="s">
        <v>343</v>
      </c>
      <c r="D22" s="6" t="s">
        <v>6</v>
      </c>
      <c r="E22" s="10"/>
      <c r="F22" s="9"/>
      <c r="G22" s="27">
        <v>1</v>
      </c>
      <c r="H22" s="27"/>
      <c r="I22" s="27"/>
      <c r="J22" s="92"/>
      <c r="K22" s="103">
        <v>0</v>
      </c>
      <c r="L22" s="71">
        <f t="shared" si="1"/>
        <v>0</v>
      </c>
    </row>
    <row r="23" spans="1:12" x14ac:dyDescent="0.25">
      <c r="A23" s="1"/>
    </row>
    <row r="24" spans="1:12" x14ac:dyDescent="0.25">
      <c r="A24" s="1"/>
    </row>
    <row r="25" spans="1:12" ht="26.25" x14ac:dyDescent="0.4">
      <c r="A25" s="106" t="s">
        <v>475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x14ac:dyDescent="0.25">
      <c r="A26" s="1"/>
    </row>
    <row r="27" spans="1:12" x14ac:dyDescent="0.25">
      <c r="A27" s="1"/>
      <c r="K27" s="107" t="s">
        <v>18</v>
      </c>
      <c r="L27" s="107"/>
    </row>
    <row r="28" spans="1:12" ht="30" x14ac:dyDescent="0.25">
      <c r="A28" s="2" t="s">
        <v>0</v>
      </c>
      <c r="B28" s="2" t="s">
        <v>1</v>
      </c>
      <c r="C28" s="2" t="s">
        <v>132</v>
      </c>
      <c r="D28" s="2" t="s">
        <v>2</v>
      </c>
      <c r="E28" s="3" t="s">
        <v>3</v>
      </c>
      <c r="F28" s="2" t="s">
        <v>4</v>
      </c>
      <c r="G28" s="90" t="s">
        <v>5</v>
      </c>
      <c r="H28" s="90" t="s">
        <v>405</v>
      </c>
      <c r="I28" s="90" t="s">
        <v>406</v>
      </c>
      <c r="J28" s="90" t="s">
        <v>407</v>
      </c>
      <c r="K28" s="4" t="s">
        <v>19</v>
      </c>
      <c r="L28" s="2" t="s">
        <v>20</v>
      </c>
    </row>
    <row r="29" spans="1:12" ht="30" customHeight="1" x14ac:dyDescent="0.25">
      <c r="A29" s="13">
        <v>8.17</v>
      </c>
      <c r="B29" s="6"/>
      <c r="C29" s="6" t="s">
        <v>346</v>
      </c>
      <c r="D29" s="6" t="s">
        <v>347</v>
      </c>
      <c r="E29" s="10"/>
      <c r="F29" s="9"/>
      <c r="G29" s="27">
        <v>0.64</v>
      </c>
      <c r="H29" s="27"/>
      <c r="I29" s="27"/>
      <c r="J29" s="92"/>
      <c r="K29" s="103">
        <v>0</v>
      </c>
      <c r="L29" s="71">
        <f t="shared" ref="L29:L44" si="2">K29*5</f>
        <v>0</v>
      </c>
    </row>
    <row r="30" spans="1:12" ht="30" customHeight="1" x14ac:dyDescent="0.25">
      <c r="A30" s="22">
        <v>8.18</v>
      </c>
      <c r="B30" s="6"/>
      <c r="C30" s="6" t="s">
        <v>346</v>
      </c>
      <c r="D30" s="6"/>
      <c r="E30" s="10"/>
      <c r="F30" s="9"/>
      <c r="G30" s="27">
        <v>0.64</v>
      </c>
      <c r="H30" s="27"/>
      <c r="I30" s="27"/>
      <c r="J30" s="92"/>
      <c r="K30" s="103">
        <v>0</v>
      </c>
      <c r="L30" s="71">
        <f t="shared" si="2"/>
        <v>0</v>
      </c>
    </row>
    <row r="31" spans="1:12" ht="30" customHeight="1" x14ac:dyDescent="0.25">
      <c r="A31" s="22">
        <v>8.19</v>
      </c>
      <c r="B31" s="6"/>
      <c r="C31" s="6" t="s">
        <v>346</v>
      </c>
      <c r="D31" s="6"/>
      <c r="E31" s="10">
        <v>776207</v>
      </c>
      <c r="F31" s="9"/>
      <c r="G31" s="27">
        <v>0.64</v>
      </c>
      <c r="H31" s="27"/>
      <c r="I31" s="27"/>
      <c r="J31" s="92"/>
      <c r="K31" s="103">
        <v>0</v>
      </c>
      <c r="L31" s="71">
        <f t="shared" si="2"/>
        <v>0</v>
      </c>
    </row>
    <row r="32" spans="1:12" ht="30" customHeight="1" x14ac:dyDescent="0.25">
      <c r="A32" s="22">
        <v>8.1999999999999993</v>
      </c>
      <c r="B32" s="6"/>
      <c r="C32" s="6" t="s">
        <v>346</v>
      </c>
      <c r="D32" s="6" t="s">
        <v>347</v>
      </c>
      <c r="E32" s="10">
        <v>9776209</v>
      </c>
      <c r="F32" s="9"/>
      <c r="G32" s="27">
        <v>0.64</v>
      </c>
      <c r="H32" s="27"/>
      <c r="I32" s="27"/>
      <c r="J32" s="92"/>
      <c r="K32" s="103">
        <v>0</v>
      </c>
      <c r="L32" s="71">
        <f t="shared" si="2"/>
        <v>0</v>
      </c>
    </row>
    <row r="33" spans="1:12" ht="30" customHeight="1" x14ac:dyDescent="0.25">
      <c r="A33" s="22">
        <v>8.2100000000000009</v>
      </c>
      <c r="B33" s="6"/>
      <c r="C33" s="6" t="s">
        <v>650</v>
      </c>
      <c r="D33" s="6" t="s">
        <v>52</v>
      </c>
      <c r="E33" s="10" t="s">
        <v>349</v>
      </c>
      <c r="F33" s="9" t="s">
        <v>354</v>
      </c>
      <c r="G33" s="27">
        <v>2</v>
      </c>
      <c r="H33" s="27"/>
      <c r="I33" s="27"/>
      <c r="J33" s="92"/>
      <c r="K33" s="103">
        <v>0</v>
      </c>
      <c r="L33" s="71">
        <f t="shared" si="2"/>
        <v>0</v>
      </c>
    </row>
    <row r="34" spans="1:12" ht="30" customHeight="1" x14ac:dyDescent="0.25">
      <c r="A34" s="22">
        <v>8.2200000000000006</v>
      </c>
      <c r="B34" s="6"/>
      <c r="C34" s="6" t="s">
        <v>650</v>
      </c>
      <c r="D34" s="6" t="s">
        <v>14</v>
      </c>
      <c r="E34" s="10">
        <v>1612</v>
      </c>
      <c r="F34" s="9" t="s">
        <v>355</v>
      </c>
      <c r="G34" s="27">
        <v>3</v>
      </c>
      <c r="H34" s="27"/>
      <c r="I34" s="27"/>
      <c r="J34" s="92"/>
      <c r="K34" s="103">
        <v>0</v>
      </c>
      <c r="L34" s="71">
        <f t="shared" si="2"/>
        <v>0</v>
      </c>
    </row>
    <row r="35" spans="1:12" ht="30" customHeight="1" x14ac:dyDescent="0.25">
      <c r="A35" s="22">
        <v>8.23</v>
      </c>
      <c r="B35" s="6"/>
      <c r="C35" s="6" t="s">
        <v>650</v>
      </c>
      <c r="D35" s="6" t="s">
        <v>14</v>
      </c>
      <c r="E35" s="10">
        <v>5299</v>
      </c>
      <c r="F35" s="9" t="s">
        <v>355</v>
      </c>
      <c r="G35" s="27">
        <v>3</v>
      </c>
      <c r="H35" s="27"/>
      <c r="I35" s="27"/>
      <c r="J35" s="92"/>
      <c r="K35" s="103">
        <v>0</v>
      </c>
      <c r="L35" s="71">
        <f t="shared" si="2"/>
        <v>0</v>
      </c>
    </row>
    <row r="36" spans="1:12" ht="30" customHeight="1" x14ac:dyDescent="0.25">
      <c r="A36" s="22">
        <v>8.24</v>
      </c>
      <c r="B36" s="6"/>
      <c r="C36" s="6" t="s">
        <v>650</v>
      </c>
      <c r="D36" s="6" t="s">
        <v>348</v>
      </c>
      <c r="E36" s="10" t="s">
        <v>350</v>
      </c>
      <c r="F36" s="9" t="s">
        <v>356</v>
      </c>
      <c r="G36" s="27">
        <v>5</v>
      </c>
      <c r="H36" s="27"/>
      <c r="I36" s="27"/>
      <c r="J36" s="92"/>
      <c r="K36" s="103">
        <v>0</v>
      </c>
      <c r="L36" s="71">
        <f t="shared" si="2"/>
        <v>0</v>
      </c>
    </row>
    <row r="37" spans="1:12" ht="30" customHeight="1" x14ac:dyDescent="0.25">
      <c r="A37" s="22">
        <v>8.25</v>
      </c>
      <c r="B37" s="6"/>
      <c r="C37" s="6" t="s">
        <v>650</v>
      </c>
      <c r="D37" s="6" t="s">
        <v>649</v>
      </c>
      <c r="E37" s="10" t="s">
        <v>207</v>
      </c>
      <c r="F37" s="9" t="s">
        <v>357</v>
      </c>
      <c r="G37" s="27">
        <v>2</v>
      </c>
      <c r="H37" s="27" t="s">
        <v>422</v>
      </c>
      <c r="I37" s="27" t="s">
        <v>429</v>
      </c>
      <c r="J37" s="92" t="s">
        <v>418</v>
      </c>
      <c r="K37" s="103">
        <v>0</v>
      </c>
      <c r="L37" s="71">
        <f t="shared" si="2"/>
        <v>0</v>
      </c>
    </row>
    <row r="38" spans="1:12" ht="30" customHeight="1" x14ac:dyDescent="0.25">
      <c r="A38" s="22">
        <v>8.26</v>
      </c>
      <c r="B38" s="6"/>
      <c r="C38" s="6" t="s">
        <v>650</v>
      </c>
      <c r="D38" s="6" t="s">
        <v>7</v>
      </c>
      <c r="E38" s="10" t="s">
        <v>351</v>
      </c>
      <c r="F38" s="9"/>
      <c r="G38" s="27">
        <v>2</v>
      </c>
      <c r="H38" s="27"/>
      <c r="I38" s="27"/>
      <c r="J38" s="92"/>
      <c r="K38" s="103">
        <v>0</v>
      </c>
      <c r="L38" s="71">
        <f t="shared" si="2"/>
        <v>0</v>
      </c>
    </row>
    <row r="39" spans="1:12" ht="30" customHeight="1" x14ac:dyDescent="0.25">
      <c r="A39" s="22">
        <v>8.27</v>
      </c>
      <c r="B39" s="6"/>
      <c r="C39" s="6" t="s">
        <v>650</v>
      </c>
      <c r="D39" s="6" t="s">
        <v>7</v>
      </c>
      <c r="E39" s="10" t="s">
        <v>351</v>
      </c>
      <c r="F39" s="9"/>
      <c r="G39" s="27">
        <v>2</v>
      </c>
      <c r="H39" s="27"/>
      <c r="I39" s="27"/>
      <c r="J39" s="92"/>
      <c r="K39" s="103">
        <v>0</v>
      </c>
      <c r="L39" s="71">
        <f t="shared" si="2"/>
        <v>0</v>
      </c>
    </row>
    <row r="40" spans="1:12" ht="30" customHeight="1" x14ac:dyDescent="0.25">
      <c r="A40" s="22">
        <v>8.2799999999999994</v>
      </c>
      <c r="B40" s="6"/>
      <c r="C40" s="6" t="s">
        <v>650</v>
      </c>
      <c r="D40" s="6" t="s">
        <v>14</v>
      </c>
      <c r="E40" s="10"/>
      <c r="F40" s="9"/>
      <c r="G40" s="27">
        <v>2</v>
      </c>
      <c r="H40" s="27"/>
      <c r="I40" s="27"/>
      <c r="J40" s="92"/>
      <c r="K40" s="103">
        <v>0</v>
      </c>
      <c r="L40" s="71">
        <f t="shared" si="2"/>
        <v>0</v>
      </c>
    </row>
    <row r="41" spans="1:12" ht="30" customHeight="1" x14ac:dyDescent="0.25">
      <c r="A41" s="22">
        <v>8.2899999999999991</v>
      </c>
      <c r="B41" s="6"/>
      <c r="C41" s="6" t="s">
        <v>650</v>
      </c>
      <c r="D41" s="6"/>
      <c r="E41" s="10" t="s">
        <v>352</v>
      </c>
      <c r="F41" s="9">
        <v>22010000280</v>
      </c>
      <c r="G41" s="27">
        <v>2</v>
      </c>
      <c r="H41" s="27"/>
      <c r="I41" s="27"/>
      <c r="J41" s="92"/>
      <c r="K41" s="103">
        <v>0</v>
      </c>
      <c r="L41" s="71">
        <f t="shared" si="2"/>
        <v>0</v>
      </c>
    </row>
    <row r="42" spans="1:12" ht="30" customHeight="1" x14ac:dyDescent="0.25">
      <c r="A42" s="22">
        <v>8.3000000000000007</v>
      </c>
      <c r="B42" s="6"/>
      <c r="C42" s="6" t="s">
        <v>650</v>
      </c>
      <c r="D42" s="6"/>
      <c r="E42" s="10" t="s">
        <v>353</v>
      </c>
      <c r="F42" s="9"/>
      <c r="G42" s="27">
        <v>2</v>
      </c>
      <c r="H42" s="27"/>
      <c r="I42" s="27"/>
      <c r="J42" s="92"/>
      <c r="K42" s="103">
        <v>0</v>
      </c>
      <c r="L42" s="71">
        <f t="shared" si="2"/>
        <v>0</v>
      </c>
    </row>
    <row r="43" spans="1:12" ht="30" customHeight="1" x14ac:dyDescent="0.25">
      <c r="A43" s="22">
        <v>8.31</v>
      </c>
      <c r="B43" s="6"/>
      <c r="C43" s="6" t="s">
        <v>650</v>
      </c>
      <c r="D43" s="6" t="s">
        <v>6</v>
      </c>
      <c r="E43" s="10"/>
      <c r="F43" s="9"/>
      <c r="G43" s="27">
        <v>2</v>
      </c>
      <c r="H43" s="27"/>
      <c r="I43" s="27"/>
      <c r="J43" s="92"/>
      <c r="K43" s="103">
        <v>0</v>
      </c>
      <c r="L43" s="71">
        <f t="shared" si="2"/>
        <v>0</v>
      </c>
    </row>
    <row r="44" spans="1:12" ht="30" customHeight="1" thickBot="1" x14ac:dyDescent="0.3">
      <c r="A44" s="22">
        <v>8.32</v>
      </c>
      <c r="B44" s="6"/>
      <c r="C44" s="6" t="s">
        <v>650</v>
      </c>
      <c r="D44" s="6" t="s">
        <v>6</v>
      </c>
      <c r="E44" s="10"/>
      <c r="F44" s="9"/>
      <c r="G44" s="27">
        <v>2</v>
      </c>
      <c r="H44" s="27"/>
      <c r="I44" s="27"/>
      <c r="J44" s="92"/>
      <c r="K44" s="103">
        <v>0</v>
      </c>
      <c r="L44" s="71">
        <f t="shared" si="2"/>
        <v>0</v>
      </c>
    </row>
    <row r="45" spans="1:12" ht="21.75" thickBot="1" x14ac:dyDescent="0.3">
      <c r="A45" s="110" t="s">
        <v>393</v>
      </c>
      <c r="B45" s="111"/>
      <c r="C45" s="111"/>
      <c r="D45" s="111"/>
      <c r="E45" s="111"/>
      <c r="F45" s="111"/>
      <c r="G45" s="111"/>
      <c r="H45" s="111"/>
      <c r="I45" s="111"/>
      <c r="J45" s="112"/>
      <c r="K45" s="49">
        <f>SUM(K7:K44)</f>
        <v>0</v>
      </c>
      <c r="L45" s="51">
        <f>SUM(L7:L44)</f>
        <v>0</v>
      </c>
    </row>
  </sheetData>
  <mergeCells count="7">
    <mergeCell ref="A45:J45"/>
    <mergeCell ref="A25:L25"/>
    <mergeCell ref="K27:L27"/>
    <mergeCell ref="A3:L3"/>
    <mergeCell ref="A1:L1"/>
    <mergeCell ref="K5:L5"/>
    <mergeCell ref="A2:L2"/>
  </mergeCells>
  <pageMargins left="0.7" right="0.7" top="0.75" bottom="0.75" header="0.3" footer="0.3"/>
  <pageSetup scale="5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EV5DVUR6RRZR-1275146407-33379</_dlc_DocId>
    <_dlc_DocIdUrl xmlns="53dbc0f4-2d3d-44b3-9905-25b4807b1361">
      <Url>http://finance/supply/pba/_layouts/15/DocIdRedir.aspx?ID=EV5DVUR6RRZR-1275146407-33379</Url>
      <Description>EV5DVUR6RRZR-1275146407-33379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976</Spec_x0020__x0023_>
    <EmailSubject xmlns="http://schemas.microsoft.com/sharepoint/v3" xsi:nil="true"/>
    <Spec_x0020__x0023_ xmlns="b3fec781-62d2-4f50-9b0f-56b6ddda0866">078-19</Spec_x0020__x0023_>
    <Doc_x0020_Type xmlns="c0086056-5044-4a33-b29f-c75672ab2bba">Appendix B Bid Workbook</Doc_x0020_Type>
    <S_Year xmlns="c0086056-5044-4a33-b29f-c75672ab2bba" xsi:nil="true"/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AACED82-55A4-43D4-AD02-0E9A80570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B03B91-2132-43D8-A476-3B63AD587442}">
  <ds:schemaRefs>
    <ds:schemaRef ds:uri="http://purl.org/dc/elements/1.1/"/>
    <ds:schemaRef ds:uri="http://schemas.microsoft.com/office/2006/metadata/properties"/>
    <ds:schemaRef ds:uri="af23f7e8-60b8-4754-8d26-933e50c84a94"/>
    <ds:schemaRef ds:uri="53dbc0f4-2d3d-44b3-9905-25b4807b1361"/>
    <ds:schemaRef ds:uri="http://schemas.microsoft.com/sharepoint/v3"/>
    <ds:schemaRef ds:uri="http://schemas.microsoft.com/sharepoint/v4"/>
    <ds:schemaRef ds:uri="http://purl.org/dc/terms/"/>
    <ds:schemaRef ds:uri="http://schemas.microsoft.com/office/infopath/2007/PartnerControls"/>
    <ds:schemaRef ds:uri="http://schemas.microsoft.com/office/2006/documentManagement/types"/>
    <ds:schemaRef ds:uri="b3fec781-62d2-4f50-9b0f-56b6ddda0866"/>
    <ds:schemaRef ds:uri="http://schemas.openxmlformats.org/package/2006/metadata/core-properties"/>
    <ds:schemaRef ds:uri="c0086056-5044-4a33-b29f-c75672ab2bba"/>
    <ds:schemaRef ds:uri="a6a118c7-e855-4f4e-b8ad-80e33b796d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F9E94D7-98C7-4872-97B7-7E5C2F18157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1B70C4-F6EE-4D28-AB8A-6556EF0897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Bid Totals</vt:lpstr>
      <vt:lpstr>Northside Gen.</vt:lpstr>
      <vt:lpstr>CT's</vt:lpstr>
      <vt:lpstr>Water Plants</vt:lpstr>
      <vt:lpstr>Core City &amp; BioSolids</vt:lpstr>
      <vt:lpstr>North Grid</vt:lpstr>
      <vt:lpstr>East Grid</vt:lpstr>
      <vt:lpstr>South Grid</vt:lpstr>
      <vt:lpstr>West Grid</vt:lpstr>
      <vt:lpstr>St Johns Grid</vt:lpstr>
      <vt:lpstr>Nassau Grid</vt:lpstr>
      <vt:lpstr>T&amp;M Rates</vt:lpstr>
      <vt:lpstr>Load Tests</vt:lpstr>
      <vt:lpstr>'Northside Gen.'!Print_Area</vt:lpstr>
      <vt:lpstr>'Water Plants'!Print_Area</vt:lpstr>
      <vt:lpstr>'Northside Gen.'!Print_Titles</vt:lpstr>
      <vt:lpstr>'Water Plants'!Print_Titles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Guevarra, Larry</dc:creator>
  <cp:lastModifiedBy>JEA User</cp:lastModifiedBy>
  <cp:lastPrinted>2019-03-15T18:32:58Z</cp:lastPrinted>
  <dcterms:created xsi:type="dcterms:W3CDTF">2018-11-27T13:44:10Z</dcterms:created>
  <dcterms:modified xsi:type="dcterms:W3CDTF">2019-03-20T21:04:03Z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12a5e496-f7b8-4df2-9a0a-e03955c77967</vt:lpwstr>
  </property>
  <property fmtid="{D5CDD505-2E9C-101B-9397-08002B2CF9AE}" pid="3" name="ContentTypeId">
    <vt:lpwstr>0x0101002E4E7A6CA0008041B529864F2CCE0609</vt:lpwstr>
  </property>
</Properties>
</file>