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0\"/>
    </mc:Choice>
  </mc:AlternateContent>
  <bookViews>
    <workbookView xWindow="14310" yWindow="-105" windowWidth="28995" windowHeight="15795"/>
  </bookViews>
  <sheets>
    <sheet name="Bid Form" sheetId="1" r:id="rId1"/>
  </sheets>
  <definedNames>
    <definedName name="_xlnm.Print_Area" localSheetId="0">'Bid Form'!$A$1:$F$69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3" i="1"/>
  <c r="F54" i="1"/>
  <c r="F55" i="1"/>
  <c r="F56" i="1"/>
  <c r="F57" i="1"/>
  <c r="F58" i="1"/>
  <c r="F52" i="1"/>
  <c r="F46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F49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G10" i="1"/>
  <c r="G8" i="1"/>
  <c r="A37" i="1" l="1"/>
  <c r="A38" i="1" s="1"/>
  <c r="A39" i="1" s="1"/>
  <c r="A40" i="1" s="1"/>
  <c r="A41" i="1" s="1"/>
  <c r="A42" i="1" s="1"/>
  <c r="A43" i="1" s="1"/>
  <c r="A44" i="1" s="1"/>
  <c r="A45" i="1" s="1"/>
  <c r="A49" i="1" s="1"/>
  <c r="A50" i="1" s="1"/>
  <c r="F50" i="1"/>
  <c r="F60" i="1" s="1"/>
  <c r="F62" i="1" s="1"/>
  <c r="F67" i="1" s="1"/>
  <c r="A51" i="1" l="1"/>
  <c r="A65" i="1" s="1"/>
  <c r="A66" i="1" s="1"/>
</calcChain>
</file>

<file path=xl/sharedStrings.xml><?xml version="1.0" encoding="utf-8"?>
<sst xmlns="http://schemas.openxmlformats.org/spreadsheetml/2006/main" count="135" uniqueCount="82">
  <si>
    <t>Item</t>
  </si>
  <si>
    <t>Description</t>
  </si>
  <si>
    <t>Unit</t>
  </si>
  <si>
    <t>Unit Price</t>
  </si>
  <si>
    <t xml:space="preserve">Total </t>
  </si>
  <si>
    <t>LS</t>
  </si>
  <si>
    <t>Est. Qty</t>
  </si>
  <si>
    <t>SWA</t>
  </si>
  <si>
    <t>PART 'B' - UNIT PRICE BID</t>
  </si>
  <si>
    <t>TOTAL 'PART A' + 'PART B' ITEMS</t>
  </si>
  <si>
    <t>'PART B' SUBTOTAL UNIT PRICE ITEMS</t>
  </si>
  <si>
    <t>'PART A' SUBTOTAL LUMP SUM BID PRICE</t>
  </si>
  <si>
    <t xml:space="preserve">PART 'A' - LUMP SUM BID </t>
  </si>
  <si>
    <t xml:space="preserve">PLEASE NOTE, THE 'PART A' BREAKDOWN IS FOR INFORMATIONAL PURPOSES ONLY. </t>
  </si>
  <si>
    <t>/CY</t>
  </si>
  <si>
    <t xml:space="preserve">Erosion Control </t>
  </si>
  <si>
    <t xml:space="preserve">Pavement Reworking/Reclamation, Grading, and Paving </t>
  </si>
  <si>
    <t>Diesel Generator Fuel Tank: Existing Foundation Demolition, Relocation, Fuel Piping Modifications &amp; Fuel Tank Monitoring</t>
  </si>
  <si>
    <t>JEA High-Security Fencing and Gates</t>
  </si>
  <si>
    <t>Existing Utility Locates and Protection or Relocation</t>
  </si>
  <si>
    <t>Bypass Pumping - Sequence A</t>
  </si>
  <si>
    <t>Bypass Pumping - Sequence B</t>
  </si>
  <si>
    <t>Manhole No. 1 &amp; Connection to Existing 30" Gravity Sewer</t>
  </si>
  <si>
    <t>Splitter Box with (2) 24" Gate Valves and (1) 30" Gate Valves</t>
  </si>
  <si>
    <t>Manhole No. 2</t>
  </si>
  <si>
    <t>Manhole No. 3</t>
  </si>
  <si>
    <t>30" Gravity Sewer Piping</t>
  </si>
  <si>
    <t>24" Gravity Sewer Piping</t>
  </si>
  <si>
    <t>Water Main Relocation and Water Service to Odor Control System</t>
  </si>
  <si>
    <t>Odor Control System (Concrete Pad, Piping, Valves, Biofilter System, Control Panel, and Electrical/I&amp;C)</t>
  </si>
  <si>
    <t>Existing Yard Piping and Manholes Removal and Abandonment</t>
  </si>
  <si>
    <t xml:space="preserve">30" Gravity Bypass Connection to Wetwell </t>
  </si>
  <si>
    <t>Wet Well Handrail Removal and Replacement with Spall Repairs</t>
  </si>
  <si>
    <t>Slide Gate No. 1 and No. 2 Removal and Replacement (Concrete Repairs, Existing Wall Sleeve Connection, etc.)</t>
  </si>
  <si>
    <t>Slide Gate No. 3 Removal and Replacement (Concrete Repairs, Existing Wall Sleeve Connection, etc.)</t>
  </si>
  <si>
    <t>Wet Well Abandoned Piping Removal</t>
  </si>
  <si>
    <t>Sump Pump Duplex Pumping and Control Panel Removal and Replacement</t>
  </si>
  <si>
    <t>Existing Lighting Fixtures Removal and Replacement with LED Lighting Fixtures (conduit, cable, switch removal/replacement)</t>
  </si>
  <si>
    <t>Roofing Removal and Replacement (Handrail Additions, Overflow Additions, Flashing Improvements)</t>
  </si>
  <si>
    <t>Exterior Window Removal and Replacement with Stucco Finish</t>
  </si>
  <si>
    <t>PLC Removal and Replacement and Integration of System Components</t>
  </si>
  <si>
    <t>Site Restoration (Final Grading, Sodding, etc.)</t>
  </si>
  <si>
    <t>Unsuitable Material Removal and Disposal with Replacement with Suitable Material (A-3)</t>
  </si>
  <si>
    <t>CY</t>
  </si>
  <si>
    <t>GAL</t>
  </si>
  <si>
    <t>Removal of Grit, Rags, Debris from Wetwell and Offsite Disposal</t>
  </si>
  <si>
    <t>Existing MH 'B' Site Investigation and Repair Allowance</t>
  </si>
  <si>
    <t xml:space="preserve">Additive Alternate No. 2 - Stabilized Driveway and Drainage </t>
  </si>
  <si>
    <t>ADDITIVE ALTERNATES</t>
  </si>
  <si>
    <t>TOTAL BID (PART 'A' + PART 'B' + ADD ALTS)</t>
  </si>
  <si>
    <t>Clearing Grubbing/Tree Removal &amp; Existing Fencing Removal</t>
  </si>
  <si>
    <t xml:space="preserve">Additive Alternate No. 1 - Sump Pump Piping/Valving Replacement &amp; Concrete Wall Repair </t>
  </si>
  <si>
    <t>Permitting and Testing Allowance</t>
  </si>
  <si>
    <t>Existing MH Ring &amp; Cover Removal and Replacement (MH A, B, C, and D)</t>
  </si>
  <si>
    <t>Existing Bypass Connection Modifications (Bypass Connection No. 1)</t>
  </si>
  <si>
    <t>Bypass Connection No. 2</t>
  </si>
  <si>
    <t>14" Check Valve Removal and Replacement (CV-301, 302, and 303)</t>
  </si>
  <si>
    <t>16" Pony Pump Suction Piping, Connection to Wetwell, and Pipe Supports</t>
  </si>
  <si>
    <t>Mobilization (60% Maximum)/Demobilization (40%)</t>
  </si>
  <si>
    <t>General/Special Conditions (Total divided by contract months)</t>
  </si>
  <si>
    <t>Generator Control Panel Modifications with JEA Distributed I/O Panel and Integration into SCADA System</t>
  </si>
  <si>
    <t>SF</t>
  </si>
  <si>
    <t>NDT Testing</t>
  </si>
  <si>
    <t>Test</t>
  </si>
  <si>
    <t xml:space="preserve">Existing Splitter Box Rehabilitation </t>
  </si>
  <si>
    <t>Existing Splitter Box: Slide Gates with Wall Sleeves Removal, 24" Piping Penetrations with wall sleeves, and Abandonment</t>
  </si>
  <si>
    <t>a</t>
  </si>
  <si>
    <t>c</t>
  </si>
  <si>
    <t>b</t>
  </si>
  <si>
    <t>d</t>
  </si>
  <si>
    <t>e</t>
  </si>
  <si>
    <t>f</t>
  </si>
  <si>
    <t>g</t>
  </si>
  <si>
    <t>h</t>
  </si>
  <si>
    <t>SSPC-SP2 Interior Concrete Removal (Interior Walls No. 1 thru 4)</t>
  </si>
  <si>
    <t>Surface Preparation per JEA Specification 448(V) (Interior Walls No. 1 thru 4)</t>
  </si>
  <si>
    <t xml:space="preserve">Concrete Repair Type 'A' </t>
  </si>
  <si>
    <t xml:space="preserve">Concrete Repair Type 'B' </t>
  </si>
  <si>
    <t xml:space="preserve">Concrete Repair Type 'C' </t>
  </si>
  <si>
    <t xml:space="preserve">Concrete Repair Type 'D' </t>
  </si>
  <si>
    <t>Wall No. 1 Repair with Reinforcing Mat (Section 1/M-2/M-4)</t>
  </si>
  <si>
    <t xml:space="preserve">077-20 Addendum 1 - Appendix B - Bid 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</si>
</sst>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 vertical="center"/>
    </xf>
    <xf numFmtId="44" fontId="4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44" fontId="4" fillId="0" borderId="2" xfId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4" fontId="4" fillId="0" borderId="13" xfId="0" applyNumberFormat="1" applyFont="1" applyBorder="1"/>
    <xf numFmtId="44" fontId="4" fillId="0" borderId="0" xfId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13" xfId="0" applyFont="1" applyBorder="1" applyAlignment="1">
      <alignment horizontal="center"/>
    </xf>
    <xf numFmtId="44" fontId="4" fillId="0" borderId="3" xfId="0" applyNumberFormat="1" applyFont="1" applyBorder="1"/>
    <xf numFmtId="0" fontId="4" fillId="0" borderId="2" xfId="0" applyFont="1" applyBorder="1" applyAlignment="1"/>
    <xf numFmtId="3" fontId="4" fillId="0" borderId="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2" fillId="2" borderId="9" xfId="0" applyFont="1" applyFill="1" applyBorder="1"/>
    <xf numFmtId="0" fontId="3" fillId="2" borderId="8" xfId="0" applyFont="1" applyFill="1" applyBorder="1"/>
    <xf numFmtId="0" fontId="2" fillId="2" borderId="8" xfId="0" quotePrefix="1" applyFont="1" applyFill="1" applyBorder="1" applyAlignment="1">
      <alignment horizontal="right"/>
    </xf>
    <xf numFmtId="44" fontId="2" fillId="2" borderId="8" xfId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44" fontId="2" fillId="2" borderId="0" xfId="0" applyNumberFormat="1" applyFont="1" applyFill="1"/>
    <xf numFmtId="0" fontId="3" fillId="2" borderId="9" xfId="0" applyFont="1" applyFill="1" applyBorder="1"/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44" fontId="2" fillId="2" borderId="8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3" borderId="12" xfId="0" applyNumberFormat="1" applyFont="1" applyFill="1" applyBorder="1" applyProtection="1">
      <protection locked="0"/>
    </xf>
    <xf numFmtId="44" fontId="4" fillId="3" borderId="2" xfId="1" applyFont="1" applyFill="1" applyBorder="1" applyProtection="1">
      <protection locked="0"/>
    </xf>
    <xf numFmtId="44" fontId="4" fillId="3" borderId="7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F4" sqref="F4"/>
    </sheetView>
  </sheetViews>
  <sheetFormatPr defaultRowHeight="15" x14ac:dyDescent="0.25"/>
  <cols>
    <col min="1" max="1" width="5.42578125" style="3" bestFit="1" customWidth="1"/>
    <col min="2" max="2" width="110.140625" style="3" bestFit="1" customWidth="1"/>
    <col min="3" max="3" width="8.85546875" style="3" bestFit="1" customWidth="1"/>
    <col min="4" max="4" width="10.42578125" style="3" bestFit="1" customWidth="1"/>
    <col min="5" max="5" width="18.85546875" style="3" customWidth="1"/>
    <col min="6" max="6" width="22.42578125" style="3" customWidth="1"/>
    <col min="7" max="7" width="16" style="3" bestFit="1" customWidth="1"/>
    <col min="8" max="16384" width="9.140625" style="3"/>
  </cols>
  <sheetData>
    <row r="1" spans="1:7" s="2" customFormat="1" ht="16.5" thickBot="1" x14ac:dyDescent="0.3">
      <c r="A1" s="52" t="s">
        <v>81</v>
      </c>
      <c r="B1" s="52"/>
      <c r="C1" s="52"/>
      <c r="D1" s="52"/>
      <c r="E1" s="52"/>
      <c r="F1" s="52"/>
    </row>
    <row r="2" spans="1:7" s="1" customFormat="1" ht="16.5" thickBot="1" x14ac:dyDescent="0.3">
      <c r="A2" s="44" t="s">
        <v>0</v>
      </c>
      <c r="B2" s="27" t="s">
        <v>1</v>
      </c>
      <c r="C2" s="44" t="s">
        <v>6</v>
      </c>
      <c r="D2" s="47" t="s">
        <v>2</v>
      </c>
      <c r="E2" s="47"/>
      <c r="F2" s="44" t="s">
        <v>4</v>
      </c>
    </row>
    <row r="3" spans="1:7" s="1" customFormat="1" ht="16.5" thickBot="1" x14ac:dyDescent="0.3">
      <c r="A3" s="52" t="s">
        <v>12</v>
      </c>
      <c r="B3" s="52"/>
      <c r="C3" s="52"/>
      <c r="D3" s="52"/>
      <c r="E3" s="52"/>
      <c r="F3" s="52"/>
    </row>
    <row r="4" spans="1:7" x14ac:dyDescent="0.25">
      <c r="A4" s="4">
        <v>1</v>
      </c>
      <c r="B4" s="5" t="s">
        <v>58</v>
      </c>
      <c r="C4" s="6">
        <v>1</v>
      </c>
      <c r="D4" s="50" t="s">
        <v>5</v>
      </c>
      <c r="E4" s="51"/>
      <c r="F4" s="57">
        <v>0</v>
      </c>
    </row>
    <row r="5" spans="1:7" x14ac:dyDescent="0.25">
      <c r="A5" s="8">
        <f>A4+1</f>
        <v>2</v>
      </c>
      <c r="B5" s="9" t="s">
        <v>59</v>
      </c>
      <c r="C5" s="43">
        <v>1</v>
      </c>
      <c r="D5" s="46" t="s">
        <v>5</v>
      </c>
      <c r="E5" s="46"/>
      <c r="F5" s="57">
        <v>0</v>
      </c>
    </row>
    <row r="6" spans="1:7" x14ac:dyDescent="0.25">
      <c r="A6" s="8">
        <f t="shared" ref="A6:A44" si="0">A5+1</f>
        <v>3</v>
      </c>
      <c r="B6" s="9" t="s">
        <v>15</v>
      </c>
      <c r="C6" s="43">
        <v>1</v>
      </c>
      <c r="D6" s="46" t="s">
        <v>5</v>
      </c>
      <c r="E6" s="46"/>
      <c r="F6" s="57">
        <v>0</v>
      </c>
    </row>
    <row r="7" spans="1:7" x14ac:dyDescent="0.25">
      <c r="A7" s="8">
        <f t="shared" si="0"/>
        <v>4</v>
      </c>
      <c r="B7" s="9" t="s">
        <v>50</v>
      </c>
      <c r="C7" s="43">
        <v>1</v>
      </c>
      <c r="D7" s="46" t="s">
        <v>5</v>
      </c>
      <c r="E7" s="46"/>
      <c r="F7" s="57">
        <v>0</v>
      </c>
    </row>
    <row r="8" spans="1:7" ht="14.25" hidden="1" x14ac:dyDescent="0.25">
      <c r="A8" s="8">
        <f t="shared" si="0"/>
        <v>5</v>
      </c>
      <c r="B8" s="9"/>
      <c r="C8" s="43">
        <v>5</v>
      </c>
      <c r="D8" s="10">
        <v>1750</v>
      </c>
      <c r="E8" s="11" t="s">
        <v>14</v>
      </c>
      <c r="F8" s="57">
        <v>0</v>
      </c>
      <c r="G8" s="12">
        <f>D8*C8</f>
        <v>8750</v>
      </c>
    </row>
    <row r="9" spans="1:7" x14ac:dyDescent="0.25">
      <c r="A9" s="8">
        <f t="shared" si="0"/>
        <v>6</v>
      </c>
      <c r="B9" s="9" t="s">
        <v>18</v>
      </c>
      <c r="C9" s="43">
        <v>1</v>
      </c>
      <c r="D9" s="46" t="s">
        <v>5</v>
      </c>
      <c r="E9" s="46"/>
      <c r="F9" s="57">
        <v>0</v>
      </c>
    </row>
    <row r="10" spans="1:7" hidden="1" x14ac:dyDescent="0.25">
      <c r="A10" s="8">
        <f t="shared" si="0"/>
        <v>7</v>
      </c>
      <c r="B10" s="9"/>
      <c r="C10" s="43">
        <v>5</v>
      </c>
      <c r="D10" s="10">
        <v>2000</v>
      </c>
      <c r="E10" s="11" t="s">
        <v>14</v>
      </c>
      <c r="F10" s="57">
        <v>0</v>
      </c>
      <c r="G10" s="12">
        <f>D10*C10</f>
        <v>10000</v>
      </c>
    </row>
    <row r="11" spans="1:7" x14ac:dyDescent="0.25">
      <c r="A11" s="8">
        <f t="shared" si="0"/>
        <v>8</v>
      </c>
      <c r="B11" s="9" t="s">
        <v>16</v>
      </c>
      <c r="C11" s="43">
        <v>1</v>
      </c>
      <c r="D11" s="46" t="s">
        <v>5</v>
      </c>
      <c r="E11" s="46"/>
      <c r="F11" s="57">
        <v>0</v>
      </c>
    </row>
    <row r="12" spans="1:7" x14ac:dyDescent="0.25">
      <c r="A12" s="8">
        <f t="shared" si="0"/>
        <v>9</v>
      </c>
      <c r="B12" s="9" t="s">
        <v>17</v>
      </c>
      <c r="C12" s="43">
        <v>1</v>
      </c>
      <c r="D12" s="46" t="s">
        <v>5</v>
      </c>
      <c r="E12" s="46"/>
      <c r="F12" s="57">
        <v>0</v>
      </c>
    </row>
    <row r="13" spans="1:7" x14ac:dyDescent="0.25">
      <c r="A13" s="8">
        <f t="shared" si="0"/>
        <v>10</v>
      </c>
      <c r="B13" s="9" t="s">
        <v>19</v>
      </c>
      <c r="C13" s="43">
        <v>1</v>
      </c>
      <c r="D13" s="46" t="s">
        <v>5</v>
      </c>
      <c r="E13" s="46"/>
      <c r="F13" s="57">
        <v>0</v>
      </c>
    </row>
    <row r="14" spans="1:7" x14ac:dyDescent="0.25">
      <c r="A14" s="8">
        <f t="shared" si="0"/>
        <v>11</v>
      </c>
      <c r="B14" s="9" t="s">
        <v>20</v>
      </c>
      <c r="C14" s="43">
        <v>1</v>
      </c>
      <c r="D14" s="46" t="s">
        <v>5</v>
      </c>
      <c r="E14" s="46"/>
      <c r="F14" s="57">
        <v>0</v>
      </c>
    </row>
    <row r="15" spans="1:7" x14ac:dyDescent="0.25">
      <c r="A15" s="8">
        <f t="shared" si="0"/>
        <v>12</v>
      </c>
      <c r="B15" s="9" t="s">
        <v>21</v>
      </c>
      <c r="C15" s="43">
        <v>1</v>
      </c>
      <c r="D15" s="46" t="s">
        <v>5</v>
      </c>
      <c r="E15" s="46"/>
      <c r="F15" s="57">
        <v>0</v>
      </c>
    </row>
    <row r="16" spans="1:7" x14ac:dyDescent="0.25">
      <c r="A16" s="8">
        <f t="shared" si="0"/>
        <v>13</v>
      </c>
      <c r="B16" s="9" t="s">
        <v>54</v>
      </c>
      <c r="C16" s="43">
        <v>1</v>
      </c>
      <c r="D16" s="46" t="s">
        <v>5</v>
      </c>
      <c r="E16" s="46"/>
      <c r="F16" s="57">
        <v>0</v>
      </c>
    </row>
    <row r="17" spans="1:7" x14ac:dyDescent="0.25">
      <c r="A17" s="8">
        <f t="shared" si="0"/>
        <v>14</v>
      </c>
      <c r="B17" s="9" t="s">
        <v>55</v>
      </c>
      <c r="C17" s="43">
        <v>1</v>
      </c>
      <c r="D17" s="46" t="s">
        <v>5</v>
      </c>
      <c r="E17" s="46"/>
      <c r="F17" s="57">
        <v>0</v>
      </c>
    </row>
    <row r="18" spans="1:7" x14ac:dyDescent="0.25">
      <c r="A18" s="8">
        <f t="shared" si="0"/>
        <v>15</v>
      </c>
      <c r="B18" s="9" t="s">
        <v>53</v>
      </c>
      <c r="C18" s="43">
        <v>1</v>
      </c>
      <c r="D18" s="46" t="s">
        <v>5</v>
      </c>
      <c r="E18" s="46"/>
      <c r="F18" s="57">
        <v>0</v>
      </c>
    </row>
    <row r="19" spans="1:7" x14ac:dyDescent="0.25">
      <c r="A19" s="8">
        <f t="shared" si="0"/>
        <v>16</v>
      </c>
      <c r="B19" s="9" t="s">
        <v>22</v>
      </c>
      <c r="C19" s="43">
        <v>1</v>
      </c>
      <c r="D19" s="46" t="s">
        <v>5</v>
      </c>
      <c r="E19" s="46"/>
      <c r="F19" s="57">
        <v>0</v>
      </c>
    </row>
    <row r="20" spans="1:7" x14ac:dyDescent="0.25">
      <c r="A20" s="8">
        <f t="shared" si="0"/>
        <v>17</v>
      </c>
      <c r="B20" s="9" t="s">
        <v>23</v>
      </c>
      <c r="C20" s="43">
        <v>1</v>
      </c>
      <c r="D20" s="46" t="s">
        <v>5</v>
      </c>
      <c r="E20" s="46"/>
      <c r="F20" s="57">
        <v>0</v>
      </c>
    </row>
    <row r="21" spans="1:7" x14ac:dyDescent="0.25">
      <c r="A21" s="8">
        <f t="shared" si="0"/>
        <v>18</v>
      </c>
      <c r="B21" s="9" t="s">
        <v>24</v>
      </c>
      <c r="C21" s="43">
        <v>1</v>
      </c>
      <c r="D21" s="46" t="s">
        <v>5</v>
      </c>
      <c r="E21" s="46"/>
      <c r="F21" s="57">
        <v>0</v>
      </c>
    </row>
    <row r="22" spans="1:7" x14ac:dyDescent="0.25">
      <c r="A22" s="8">
        <f t="shared" si="0"/>
        <v>19</v>
      </c>
      <c r="B22" s="9" t="s">
        <v>25</v>
      </c>
      <c r="C22" s="43">
        <v>1</v>
      </c>
      <c r="D22" s="46" t="s">
        <v>5</v>
      </c>
      <c r="E22" s="46"/>
      <c r="F22" s="57">
        <v>0</v>
      </c>
    </row>
    <row r="23" spans="1:7" x14ac:dyDescent="0.25">
      <c r="A23" s="8">
        <f t="shared" si="0"/>
        <v>20</v>
      </c>
      <c r="B23" s="9" t="s">
        <v>26</v>
      </c>
      <c r="C23" s="43">
        <v>1</v>
      </c>
      <c r="D23" s="46" t="s">
        <v>5</v>
      </c>
      <c r="E23" s="46"/>
      <c r="F23" s="57">
        <v>0</v>
      </c>
    </row>
    <row r="24" spans="1:7" x14ac:dyDescent="0.25">
      <c r="A24" s="8">
        <f t="shared" si="0"/>
        <v>21</v>
      </c>
      <c r="B24" s="9" t="s">
        <v>27</v>
      </c>
      <c r="C24" s="43">
        <v>1</v>
      </c>
      <c r="D24" s="46" t="s">
        <v>5</v>
      </c>
      <c r="E24" s="46"/>
      <c r="F24" s="57">
        <v>0</v>
      </c>
    </row>
    <row r="25" spans="1:7" x14ac:dyDescent="0.25">
      <c r="A25" s="8">
        <f t="shared" si="0"/>
        <v>22</v>
      </c>
      <c r="B25" s="9" t="s">
        <v>30</v>
      </c>
      <c r="C25" s="43">
        <v>1</v>
      </c>
      <c r="D25" s="46" t="s">
        <v>5</v>
      </c>
      <c r="E25" s="46"/>
      <c r="F25" s="57">
        <v>0</v>
      </c>
    </row>
    <row r="26" spans="1:7" x14ac:dyDescent="0.25">
      <c r="A26" s="8">
        <f t="shared" si="0"/>
        <v>23</v>
      </c>
      <c r="B26" s="9" t="s">
        <v>28</v>
      </c>
      <c r="C26" s="43">
        <v>1</v>
      </c>
      <c r="D26" s="46" t="s">
        <v>5</v>
      </c>
      <c r="E26" s="46"/>
      <c r="F26" s="57">
        <v>0</v>
      </c>
    </row>
    <row r="27" spans="1:7" x14ac:dyDescent="0.25">
      <c r="A27" s="8">
        <f t="shared" si="0"/>
        <v>24</v>
      </c>
      <c r="B27" s="9" t="s">
        <v>31</v>
      </c>
      <c r="C27" s="43">
        <v>1</v>
      </c>
      <c r="D27" s="46" t="s">
        <v>5</v>
      </c>
      <c r="E27" s="46"/>
      <c r="F27" s="57">
        <v>0</v>
      </c>
      <c r="G27" s="13"/>
    </row>
    <row r="28" spans="1:7" x14ac:dyDescent="0.25">
      <c r="A28" s="8">
        <f t="shared" si="0"/>
        <v>25</v>
      </c>
      <c r="B28" s="9" t="s">
        <v>57</v>
      </c>
      <c r="C28" s="43">
        <v>1</v>
      </c>
      <c r="D28" s="46" t="s">
        <v>5</v>
      </c>
      <c r="E28" s="46"/>
      <c r="F28" s="57">
        <v>0</v>
      </c>
      <c r="G28" s="13"/>
    </row>
    <row r="29" spans="1:7" x14ac:dyDescent="0.25">
      <c r="A29" s="8">
        <f t="shared" si="0"/>
        <v>26</v>
      </c>
      <c r="B29" s="9" t="s">
        <v>65</v>
      </c>
      <c r="C29" s="43">
        <v>1</v>
      </c>
      <c r="D29" s="46" t="s">
        <v>5</v>
      </c>
      <c r="E29" s="46"/>
      <c r="F29" s="57">
        <v>0</v>
      </c>
      <c r="G29" s="13"/>
    </row>
    <row r="30" spans="1:7" x14ac:dyDescent="0.25">
      <c r="A30" s="8">
        <f t="shared" si="0"/>
        <v>27</v>
      </c>
      <c r="B30" s="9" t="s">
        <v>33</v>
      </c>
      <c r="C30" s="43">
        <v>1</v>
      </c>
      <c r="D30" s="46" t="s">
        <v>5</v>
      </c>
      <c r="E30" s="46"/>
      <c r="F30" s="57">
        <v>0</v>
      </c>
      <c r="G30" s="13"/>
    </row>
    <row r="31" spans="1:7" x14ac:dyDescent="0.25">
      <c r="A31" s="8">
        <f t="shared" si="0"/>
        <v>28</v>
      </c>
      <c r="B31" s="14" t="s">
        <v>34</v>
      </c>
      <c r="C31" s="43">
        <v>1</v>
      </c>
      <c r="D31" s="46" t="s">
        <v>5</v>
      </c>
      <c r="E31" s="46"/>
      <c r="F31" s="57">
        <v>0</v>
      </c>
    </row>
    <row r="32" spans="1:7" x14ac:dyDescent="0.25">
      <c r="A32" s="8">
        <f t="shared" si="0"/>
        <v>29</v>
      </c>
      <c r="B32" s="14" t="s">
        <v>32</v>
      </c>
      <c r="C32" s="43">
        <v>1</v>
      </c>
      <c r="D32" s="46" t="s">
        <v>5</v>
      </c>
      <c r="E32" s="46"/>
      <c r="F32" s="57">
        <v>0</v>
      </c>
    </row>
    <row r="33" spans="1:6" x14ac:dyDescent="0.25">
      <c r="A33" s="8">
        <f t="shared" si="0"/>
        <v>30</v>
      </c>
      <c r="B33" s="14" t="s">
        <v>35</v>
      </c>
      <c r="C33" s="43">
        <v>1</v>
      </c>
      <c r="D33" s="46" t="s">
        <v>5</v>
      </c>
      <c r="E33" s="46"/>
      <c r="F33" s="57">
        <v>0</v>
      </c>
    </row>
    <row r="34" spans="1:6" x14ac:dyDescent="0.25">
      <c r="A34" s="8">
        <f t="shared" si="0"/>
        <v>31</v>
      </c>
      <c r="B34" s="14" t="s">
        <v>56</v>
      </c>
      <c r="C34" s="43">
        <v>1</v>
      </c>
      <c r="D34" s="46" t="s">
        <v>5</v>
      </c>
      <c r="E34" s="46"/>
      <c r="F34" s="57">
        <v>0</v>
      </c>
    </row>
    <row r="35" spans="1:6" x14ac:dyDescent="0.25">
      <c r="A35" s="8">
        <f t="shared" si="0"/>
        <v>32</v>
      </c>
      <c r="B35" s="9" t="s">
        <v>29</v>
      </c>
      <c r="C35" s="43">
        <v>1</v>
      </c>
      <c r="D35" s="46" t="s">
        <v>5</v>
      </c>
      <c r="E35" s="46"/>
      <c r="F35" s="57">
        <v>0</v>
      </c>
    </row>
    <row r="36" spans="1:6" x14ac:dyDescent="0.25">
      <c r="A36" s="8">
        <f t="shared" si="0"/>
        <v>33</v>
      </c>
      <c r="B36" s="14" t="s">
        <v>36</v>
      </c>
      <c r="C36" s="43">
        <v>1</v>
      </c>
      <c r="D36" s="46" t="s">
        <v>5</v>
      </c>
      <c r="E36" s="46"/>
      <c r="F36" s="57">
        <v>0</v>
      </c>
    </row>
    <row r="37" spans="1:6" x14ac:dyDescent="0.25">
      <c r="A37" s="8">
        <f t="shared" si="0"/>
        <v>34</v>
      </c>
      <c r="B37" s="14" t="s">
        <v>37</v>
      </c>
      <c r="C37" s="43">
        <v>1</v>
      </c>
      <c r="D37" s="46" t="s">
        <v>5</v>
      </c>
      <c r="E37" s="46"/>
      <c r="F37" s="57">
        <v>0</v>
      </c>
    </row>
    <row r="38" spans="1:6" x14ac:dyDescent="0.25">
      <c r="A38" s="8">
        <f t="shared" si="0"/>
        <v>35</v>
      </c>
      <c r="B38" s="14" t="s">
        <v>38</v>
      </c>
      <c r="C38" s="43">
        <v>1</v>
      </c>
      <c r="D38" s="46" t="s">
        <v>5</v>
      </c>
      <c r="E38" s="46"/>
      <c r="F38" s="57">
        <v>0</v>
      </c>
    </row>
    <row r="39" spans="1:6" x14ac:dyDescent="0.25">
      <c r="A39" s="8">
        <f t="shared" si="0"/>
        <v>36</v>
      </c>
      <c r="B39" s="14" t="s">
        <v>39</v>
      </c>
      <c r="C39" s="43">
        <v>1</v>
      </c>
      <c r="D39" s="46" t="s">
        <v>5</v>
      </c>
      <c r="E39" s="46"/>
      <c r="F39" s="57">
        <v>0</v>
      </c>
    </row>
    <row r="40" spans="1:6" x14ac:dyDescent="0.25">
      <c r="A40" s="8">
        <f t="shared" si="0"/>
        <v>37</v>
      </c>
      <c r="B40" s="14" t="s">
        <v>40</v>
      </c>
      <c r="C40" s="43">
        <v>1</v>
      </c>
      <c r="D40" s="46" t="s">
        <v>5</v>
      </c>
      <c r="E40" s="46"/>
      <c r="F40" s="57">
        <v>0</v>
      </c>
    </row>
    <row r="41" spans="1:6" x14ac:dyDescent="0.25">
      <c r="A41" s="8">
        <f t="shared" si="0"/>
        <v>38</v>
      </c>
      <c r="B41" s="14" t="s">
        <v>60</v>
      </c>
      <c r="C41" s="43">
        <v>1</v>
      </c>
      <c r="D41" s="46" t="s">
        <v>5</v>
      </c>
      <c r="E41" s="46"/>
      <c r="F41" s="57">
        <v>0</v>
      </c>
    </row>
    <row r="42" spans="1:6" x14ac:dyDescent="0.25">
      <c r="A42" s="8">
        <f t="shared" si="0"/>
        <v>39</v>
      </c>
      <c r="B42" s="14" t="s">
        <v>41</v>
      </c>
      <c r="C42" s="43">
        <v>1</v>
      </c>
      <c r="D42" s="46" t="s">
        <v>5</v>
      </c>
      <c r="E42" s="46"/>
      <c r="F42" s="57">
        <v>0</v>
      </c>
    </row>
    <row r="43" spans="1:6" x14ac:dyDescent="0.25">
      <c r="A43" s="8">
        <f t="shared" si="0"/>
        <v>40</v>
      </c>
      <c r="B43" s="14" t="s">
        <v>46</v>
      </c>
      <c r="C43" s="15">
        <v>1</v>
      </c>
      <c r="D43" s="46" t="s">
        <v>5</v>
      </c>
      <c r="E43" s="46"/>
      <c r="F43" s="7">
        <v>15000</v>
      </c>
    </row>
    <row r="44" spans="1:6" x14ac:dyDescent="0.25">
      <c r="A44" s="8">
        <f t="shared" si="0"/>
        <v>41</v>
      </c>
      <c r="B44" s="14" t="s">
        <v>52</v>
      </c>
      <c r="C44" s="15">
        <v>1</v>
      </c>
      <c r="D44" s="46" t="s">
        <v>5</v>
      </c>
      <c r="E44" s="46"/>
      <c r="F44" s="7">
        <v>15000</v>
      </c>
    </row>
    <row r="45" spans="1:6" ht="15.75" thickBot="1" x14ac:dyDescent="0.3">
      <c r="A45" s="8">
        <f>A44+1</f>
        <v>42</v>
      </c>
      <c r="B45" s="16" t="s">
        <v>7</v>
      </c>
      <c r="C45" s="45">
        <v>1</v>
      </c>
      <c r="D45" s="54" t="s">
        <v>5</v>
      </c>
      <c r="E45" s="55"/>
      <c r="F45" s="7">
        <v>149000</v>
      </c>
    </row>
    <row r="46" spans="1:6" s="1" customFormat="1" ht="16.5" thickBot="1" x14ac:dyDescent="0.3">
      <c r="A46" s="28"/>
      <c r="B46" s="28"/>
      <c r="C46" s="28"/>
      <c r="D46" s="28"/>
      <c r="E46" s="29" t="s">
        <v>11</v>
      </c>
      <c r="F46" s="30">
        <f>SUM(F4:F45)</f>
        <v>179000</v>
      </c>
    </row>
    <row r="47" spans="1:6" s="1" customFormat="1" ht="16.5" thickBot="1" x14ac:dyDescent="0.3">
      <c r="A47" s="52" t="s">
        <v>8</v>
      </c>
      <c r="B47" s="52"/>
      <c r="C47" s="52"/>
      <c r="D47" s="52"/>
      <c r="E47" s="52"/>
      <c r="F47" s="52"/>
    </row>
    <row r="48" spans="1:6" s="1" customFormat="1" ht="16.5" thickBot="1" x14ac:dyDescent="0.3">
      <c r="A48" s="44" t="s">
        <v>0</v>
      </c>
      <c r="B48" s="27" t="s">
        <v>1</v>
      </c>
      <c r="C48" s="44" t="s">
        <v>6</v>
      </c>
      <c r="D48" s="44" t="s">
        <v>2</v>
      </c>
      <c r="E48" s="44" t="s">
        <v>3</v>
      </c>
      <c r="F48" s="44" t="s">
        <v>4</v>
      </c>
    </row>
    <row r="49" spans="1:6" x14ac:dyDescent="0.25">
      <c r="A49" s="17">
        <f>A45+1</f>
        <v>43</v>
      </c>
      <c r="B49" s="18" t="s">
        <v>42</v>
      </c>
      <c r="C49" s="19">
        <v>700</v>
      </c>
      <c r="D49" s="19" t="s">
        <v>43</v>
      </c>
      <c r="E49" s="58">
        <v>0</v>
      </c>
      <c r="F49" s="20">
        <f>E49*C49</f>
        <v>0</v>
      </c>
    </row>
    <row r="50" spans="1:6" x14ac:dyDescent="0.25">
      <c r="A50" s="8">
        <f>A49+1</f>
        <v>44</v>
      </c>
      <c r="B50" s="21" t="s">
        <v>45</v>
      </c>
      <c r="C50" s="22">
        <v>5000</v>
      </c>
      <c r="D50" s="43" t="s">
        <v>44</v>
      </c>
      <c r="E50" s="58">
        <v>0</v>
      </c>
      <c r="F50" s="20">
        <f>E50*C50</f>
        <v>0</v>
      </c>
    </row>
    <row r="51" spans="1:6" x14ac:dyDescent="0.25">
      <c r="A51" s="8">
        <f>A50+1</f>
        <v>45</v>
      </c>
      <c r="B51" s="48" t="s">
        <v>64</v>
      </c>
      <c r="C51" s="49"/>
      <c r="D51" s="49"/>
      <c r="E51" s="49"/>
      <c r="F51" s="49"/>
    </row>
    <row r="52" spans="1:6" x14ac:dyDescent="0.25">
      <c r="A52" s="41" t="s">
        <v>66</v>
      </c>
      <c r="B52" s="9" t="s">
        <v>74</v>
      </c>
      <c r="C52" s="22">
        <v>585</v>
      </c>
      <c r="D52" s="43" t="s">
        <v>61</v>
      </c>
      <c r="E52" s="58">
        <v>0</v>
      </c>
      <c r="F52" s="20">
        <f>E52*C52</f>
        <v>0</v>
      </c>
    </row>
    <row r="53" spans="1:6" x14ac:dyDescent="0.25">
      <c r="A53" s="41" t="s">
        <v>68</v>
      </c>
      <c r="B53" s="9" t="s">
        <v>75</v>
      </c>
      <c r="C53" s="22">
        <v>585</v>
      </c>
      <c r="D53" s="43" t="s">
        <v>61</v>
      </c>
      <c r="E53" s="58">
        <v>0</v>
      </c>
      <c r="F53" s="20">
        <f t="shared" ref="F53:F58" si="1">E53*C53</f>
        <v>0</v>
      </c>
    </row>
    <row r="54" spans="1:6" x14ac:dyDescent="0.25">
      <c r="A54" s="41" t="s">
        <v>67</v>
      </c>
      <c r="B54" s="9" t="s">
        <v>62</v>
      </c>
      <c r="C54" s="22">
        <v>10</v>
      </c>
      <c r="D54" s="40" t="s">
        <v>63</v>
      </c>
      <c r="E54" s="58">
        <v>0</v>
      </c>
      <c r="F54" s="20">
        <f t="shared" si="1"/>
        <v>0</v>
      </c>
    </row>
    <row r="55" spans="1:6" x14ac:dyDescent="0.25">
      <c r="A55" s="41" t="s">
        <v>69</v>
      </c>
      <c r="B55" s="9" t="s">
        <v>76</v>
      </c>
      <c r="C55" s="22">
        <v>400</v>
      </c>
      <c r="D55" s="40" t="s">
        <v>61</v>
      </c>
      <c r="E55" s="58">
        <v>0</v>
      </c>
      <c r="F55" s="20">
        <f t="shared" si="1"/>
        <v>0</v>
      </c>
    </row>
    <row r="56" spans="1:6" x14ac:dyDescent="0.25">
      <c r="A56" s="41" t="s">
        <v>70</v>
      </c>
      <c r="B56" s="9" t="s">
        <v>77</v>
      </c>
      <c r="C56" s="22">
        <v>400</v>
      </c>
      <c r="D56" s="40" t="s">
        <v>61</v>
      </c>
      <c r="E56" s="58">
        <v>0</v>
      </c>
      <c r="F56" s="20">
        <f t="shared" si="1"/>
        <v>0</v>
      </c>
    </row>
    <row r="57" spans="1:6" x14ac:dyDescent="0.25">
      <c r="A57" s="41" t="s">
        <v>71</v>
      </c>
      <c r="B57" s="9" t="s">
        <v>78</v>
      </c>
      <c r="C57" s="22">
        <v>400</v>
      </c>
      <c r="D57" s="40" t="s">
        <v>61</v>
      </c>
      <c r="E57" s="58">
        <v>0</v>
      </c>
      <c r="F57" s="20">
        <f t="shared" si="1"/>
        <v>0</v>
      </c>
    </row>
    <row r="58" spans="1:6" x14ac:dyDescent="0.25">
      <c r="A58" s="41" t="s">
        <v>72</v>
      </c>
      <c r="B58" s="9" t="s">
        <v>79</v>
      </c>
      <c r="C58" s="22">
        <v>400</v>
      </c>
      <c r="D58" s="40" t="s">
        <v>61</v>
      </c>
      <c r="E58" s="58">
        <v>0</v>
      </c>
      <c r="F58" s="20">
        <f t="shared" si="1"/>
        <v>0</v>
      </c>
    </row>
    <row r="59" spans="1:6" ht="15.75" thickBot="1" x14ac:dyDescent="0.3">
      <c r="A59" s="41" t="s">
        <v>73</v>
      </c>
      <c r="B59" s="42" t="s">
        <v>80</v>
      </c>
      <c r="C59" s="39">
        <v>185</v>
      </c>
      <c r="D59" s="38" t="s">
        <v>61</v>
      </c>
      <c r="E59" s="58">
        <v>0</v>
      </c>
      <c r="F59" s="20">
        <f>E59*C59</f>
        <v>0</v>
      </c>
    </row>
    <row r="60" spans="1:6" s="1" customFormat="1" ht="16.5" thickBot="1" x14ac:dyDescent="0.3">
      <c r="A60" s="28"/>
      <c r="B60" s="28"/>
      <c r="C60" s="28"/>
      <c r="D60" s="28"/>
      <c r="E60" s="29" t="s">
        <v>10</v>
      </c>
      <c r="F60" s="30">
        <f>SUM(F49:F59)</f>
        <v>0</v>
      </c>
    </row>
    <row r="61" spans="1:6" s="1" customFormat="1" ht="15.75" x14ac:dyDescent="0.25">
      <c r="A61" s="31"/>
      <c r="B61" s="31"/>
      <c r="C61" s="31"/>
      <c r="D61" s="31"/>
      <c r="E61" s="31"/>
      <c r="F61" s="31"/>
    </row>
    <row r="62" spans="1:6" s="1" customFormat="1" ht="15.75" x14ac:dyDescent="0.25">
      <c r="A62" s="31"/>
      <c r="B62" s="31"/>
      <c r="C62" s="31"/>
      <c r="D62" s="31"/>
      <c r="E62" s="32" t="s">
        <v>9</v>
      </c>
      <c r="F62" s="33">
        <f>F60+F46</f>
        <v>179000</v>
      </c>
    </row>
    <row r="63" spans="1:6" s="1" customFormat="1" ht="16.5" thickBot="1" x14ac:dyDescent="0.3">
      <c r="A63" s="34"/>
      <c r="B63" s="34"/>
      <c r="C63" s="34"/>
      <c r="D63" s="34"/>
      <c r="E63" s="34"/>
      <c r="F63" s="34"/>
    </row>
    <row r="64" spans="1:6" s="1" customFormat="1" ht="16.5" thickBot="1" x14ac:dyDescent="0.3">
      <c r="A64" s="52" t="s">
        <v>48</v>
      </c>
      <c r="B64" s="52"/>
      <c r="C64" s="52"/>
      <c r="D64" s="52"/>
      <c r="E64" s="52"/>
      <c r="F64" s="52"/>
    </row>
    <row r="65" spans="1:6" x14ac:dyDescent="0.25">
      <c r="A65" s="23">
        <f>A51+1</f>
        <v>46</v>
      </c>
      <c r="B65" s="24" t="s">
        <v>51</v>
      </c>
      <c r="C65" s="43">
        <v>1</v>
      </c>
      <c r="D65" s="46" t="s">
        <v>5</v>
      </c>
      <c r="E65" s="46"/>
      <c r="F65" s="57">
        <v>0</v>
      </c>
    </row>
    <row r="66" spans="1:6" ht="15.75" thickBot="1" x14ac:dyDescent="0.3">
      <c r="A66" s="25">
        <f>A65+1</f>
        <v>47</v>
      </c>
      <c r="B66" s="26" t="s">
        <v>47</v>
      </c>
      <c r="C66" s="45">
        <v>1</v>
      </c>
      <c r="D66" s="56" t="s">
        <v>5</v>
      </c>
      <c r="E66" s="56"/>
      <c r="F66" s="59">
        <v>0</v>
      </c>
    </row>
    <row r="67" spans="1:6" s="1" customFormat="1" ht="16.5" thickBot="1" x14ac:dyDescent="0.3">
      <c r="A67" s="35"/>
      <c r="B67" s="28"/>
      <c r="C67" s="28"/>
      <c r="D67" s="28"/>
      <c r="E67" s="36" t="s">
        <v>49</v>
      </c>
      <c r="F67" s="37">
        <f>F66+F65+F62</f>
        <v>179000</v>
      </c>
    </row>
    <row r="68" spans="1:6" s="1" customFormat="1" ht="15.75" x14ac:dyDescent="0.25"/>
    <row r="69" spans="1:6" s="1" customFormat="1" ht="15.75" x14ac:dyDescent="0.25">
      <c r="A69" s="53" t="s">
        <v>13</v>
      </c>
      <c r="B69" s="53"/>
      <c r="C69" s="53"/>
      <c r="D69" s="53"/>
      <c r="E69" s="53"/>
      <c r="F69" s="53"/>
    </row>
  </sheetData>
  <sheetProtection algorithmName="SHA-512" hashValue="jVQyxTLu8Qr8rNqGVdMEgtJtyw6ApL7Bf5FFjaTehdrapeBGyePRx8/7EfBiF3bJW3FmQjTHDtglfQ+yCAbsOw==" saltValue="P2jwpIyv2BmH4h/DuaLTOQ==" spinCount="100000" sheet="1" objects="1" scenarios="1"/>
  <mergeCells count="49">
    <mergeCell ref="A1:F1"/>
    <mergeCell ref="D27:E27"/>
    <mergeCell ref="D28:E28"/>
    <mergeCell ref="D20:E20"/>
    <mergeCell ref="D25:E25"/>
    <mergeCell ref="D26:E26"/>
    <mergeCell ref="D9:E9"/>
    <mergeCell ref="D11:E11"/>
    <mergeCell ref="D12:E12"/>
    <mergeCell ref="D13:E13"/>
    <mergeCell ref="D14:E14"/>
    <mergeCell ref="D15:E15"/>
    <mergeCell ref="A69:F69"/>
    <mergeCell ref="D45:E45"/>
    <mergeCell ref="D29:E29"/>
    <mergeCell ref="D30:E30"/>
    <mergeCell ref="D31:E31"/>
    <mergeCell ref="D32:E32"/>
    <mergeCell ref="D33:E33"/>
    <mergeCell ref="A47:F47"/>
    <mergeCell ref="D43:E43"/>
    <mergeCell ref="D65:E65"/>
    <mergeCell ref="D66:E66"/>
    <mergeCell ref="A64:F64"/>
    <mergeCell ref="D39:E39"/>
    <mergeCell ref="D40:E40"/>
    <mergeCell ref="B51:F51"/>
    <mergeCell ref="D2:E2"/>
    <mergeCell ref="D4:E4"/>
    <mergeCell ref="D5:E5"/>
    <mergeCell ref="D6:E6"/>
    <mergeCell ref="D7:E7"/>
    <mergeCell ref="A3:F3"/>
    <mergeCell ref="D34:E34"/>
    <mergeCell ref="D16:E16"/>
    <mergeCell ref="D42:E42"/>
    <mergeCell ref="D22:E22"/>
    <mergeCell ref="D23:E23"/>
    <mergeCell ref="D24:E24"/>
    <mergeCell ref="D19:E19"/>
    <mergeCell ref="D21:E21"/>
    <mergeCell ref="D35:E35"/>
    <mergeCell ref="D44:E44"/>
    <mergeCell ref="D36:E36"/>
    <mergeCell ref="D37:E37"/>
    <mergeCell ref="D38:E38"/>
    <mergeCell ref="D41:E41"/>
    <mergeCell ref="D18:E18"/>
    <mergeCell ref="D17:E17"/>
  </mergeCells>
  <pageMargins left="0.7" right="0.7" top="0.75" bottom="0.75" header="0.3" footer="0.3"/>
  <pageSetup paperSize="17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Headers xmlns="http://schemas.microsoft.com/sharepoint/v4" xsi:nil="true"/>
    <EmailTo xmlns="http://schemas.microsoft.com/sharepoint/v3" xsi:nil="true"/>
    <EmailSender xmlns="http://schemas.microsoft.com/sharepoint/v3" xsi:nil="true"/>
    <SRC xmlns="af23f7e8-60b8-4754-8d26-933e50c84a94" xsi:nil="true"/>
    <EmailFrom xmlns="http://schemas.microsoft.com/sharepoint/v3" xsi:nil="true"/>
    <_dlc_DocId xmlns="53dbc0f4-2d3d-44b3-9905-25b4807b1361">EV5DVUR6RRZR-1275146407-39107</_dlc_DocId>
    <contract_x0020_document xmlns="c0086056-5044-4a33-b29f-c75672ab2bba">true</contract_x0020_document>
    <Spec_x0020__x0023_ xmlns="af23f7e8-60b8-4754-8d26-933e50c84a94">1119</Spec_x0020__x0023_>
    <Spec_x0020__x0023_ xmlns="b3fec781-62d2-4f50-9b0f-56b6ddda0866">077-20</Spec_x0020__x0023_>
    <S_Year xmlns="c0086056-5044-4a33-b29f-c75672ab2bba">2020</S_Year>
    <Doc_x0020_Type xmlns="c0086056-5044-4a33-b29f-c75672ab2bba">Addendum 1</Doc_x0020_Type>
    <_dlc_DocIdUrl xmlns="53dbc0f4-2d3d-44b3-9905-25b4807b1361">
      <Url>http://finance/supply/pba/_layouts/15/DocIdRedir.aspx?ID=EV5DVUR6RRZR-1275146407-39107</Url>
      <Description>EV5DVUR6RRZR-1275146407-39107</Description>
    </_dlc_DocIdUrl>
    <Document_x0020_Type xmlns="b3fec781-62d2-4f50-9b0f-56b6ddda0866" xsi:nil="true"/>
    <EmailSubject xmlns="http://schemas.microsoft.com/sharepoint/v3" xsi:nil="true"/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4FAA89-DA6A-49AA-ACA4-40607AFD92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D1AA04-D3F4-4743-A5A2-0E47006A1A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994F2-4437-4B46-9A3F-98A7676BD3B1}">
  <ds:schemaRefs>
    <ds:schemaRef ds:uri="http://purl.org/dc/elements/1.1/"/>
    <ds:schemaRef ds:uri="http://schemas.microsoft.com/sharepoint/v4"/>
    <ds:schemaRef ds:uri="c0086056-5044-4a33-b29f-c75672ab2bba"/>
    <ds:schemaRef ds:uri="http://schemas.openxmlformats.org/package/2006/metadata/core-properties"/>
    <ds:schemaRef ds:uri="http://schemas.microsoft.com/office/infopath/2007/PartnerControls"/>
    <ds:schemaRef ds:uri="af23f7e8-60b8-4754-8d26-933e50c84a94"/>
    <ds:schemaRef ds:uri="http://schemas.microsoft.com/office/2006/documentManagement/types"/>
    <ds:schemaRef ds:uri="a6a118c7-e855-4f4e-b8ad-80e33b796d81"/>
    <ds:schemaRef ds:uri="53dbc0f4-2d3d-44b3-9905-25b4807b1361"/>
    <ds:schemaRef ds:uri="http://purl.org/dc/dcmitype/"/>
    <ds:schemaRef ds:uri="http://schemas.microsoft.com/office/2006/metadata/properties"/>
    <ds:schemaRef ds:uri="b3fec781-62d2-4f50-9b0f-56b6ddda0866"/>
    <ds:schemaRef ds:uri="http://schemas.microsoft.com/sharepoint/v3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D97B652-B40F-4E0E-BD01-5105D9BA5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077-20 Addewndum 1  Appendix AB - Bid Workbook</dc:title>
  <dc:creator>Jason Shepler</dc:creator>
  <cp:lastModifiedBy>Perez, Joe</cp:lastModifiedBy>
  <cp:lastPrinted>2020-10-20T19:21:42Z</cp:lastPrinted>
  <dcterms:created xsi:type="dcterms:W3CDTF">2017-08-29T11:23:20Z</dcterms:created>
  <dcterms:modified xsi:type="dcterms:W3CDTF">2020-10-21T13:59:04Z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d85331bb-5162-4671-8ea3-735eeaa65302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