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finance/supply/pba/Procurement Files/2019/"/>
    </mc:Choice>
  </mc:AlternateContent>
  <bookViews>
    <workbookView xWindow="1995" yWindow="1830" windowWidth="10050" windowHeight="2790"/>
  </bookViews>
  <sheets>
    <sheet name="Appendix B - Response Workbook" sheetId="10" r:id="rId1"/>
  </sheets>
  <calcPr calcId="162913"/>
</workbook>
</file>

<file path=xl/calcChain.xml><?xml version="1.0" encoding="utf-8"?>
<calcChain xmlns="http://schemas.openxmlformats.org/spreadsheetml/2006/main">
  <c r="H40" i="10" l="1"/>
  <c r="H24" i="10"/>
  <c r="H11" i="10" l="1"/>
  <c r="H28" i="10" l="1"/>
  <c r="H36" i="10" s="1"/>
  <c r="H35" i="10"/>
  <c r="H48" i="10"/>
  <c r="H49" i="10"/>
  <c r="H50" i="10"/>
  <c r="H47" i="10"/>
  <c r="H8" i="10"/>
  <c r="H9" i="10"/>
  <c r="H10" i="10"/>
  <c r="H7" i="10"/>
  <c r="H12" i="10" l="1"/>
  <c r="H23" i="10"/>
  <c r="H22" i="10"/>
  <c r="H21" i="10"/>
  <c r="H20" i="10"/>
  <c r="H19" i="10"/>
  <c r="H17" i="10"/>
  <c r="H51" i="10" l="1"/>
  <c r="H38" i="10" l="1"/>
  <c r="H39" i="10" s="1"/>
</calcChain>
</file>

<file path=xl/sharedStrings.xml><?xml version="1.0" encoding="utf-8"?>
<sst xmlns="http://schemas.openxmlformats.org/spreadsheetml/2006/main" count="148" uniqueCount="96">
  <si>
    <t>Item No</t>
  </si>
  <si>
    <t>Description of Services</t>
  </si>
  <si>
    <t>Total Price</t>
  </si>
  <si>
    <t>&lt;Insert Company Name Here&gt;</t>
  </si>
  <si>
    <t>Unit Price</t>
  </si>
  <si>
    <t>1.1.1</t>
  </si>
  <si>
    <t>Description</t>
  </si>
  <si>
    <t>Estimated Qty</t>
  </si>
  <si>
    <t>1.2.2</t>
  </si>
  <si>
    <t>Unit of Measure</t>
  </si>
  <si>
    <t>&lt;&lt;insert three (3) year Lump Sum price here&gt;&gt;</t>
  </si>
  <si>
    <t>1.3.1</t>
  </si>
  <si>
    <t>1.1.2</t>
  </si>
  <si>
    <t xml:space="preserve">JEA is soliciting pricing for the optional items contained in this Section.  Pricing for the optional items below will not be included in the evaluation of the Quotation of Rates.
</t>
  </si>
  <si>
    <t>per five (5) year lump sum</t>
  </si>
  <si>
    <t>1.1.3</t>
  </si>
  <si>
    <t>1.2.3</t>
  </si>
  <si>
    <t>Not to Exceed (NTE) Hours</t>
  </si>
  <si>
    <t>Hourly Rate</t>
  </si>
  <si>
    <t>&lt;&lt;insert number of hours here&gt;&gt;</t>
  </si>
  <si>
    <t>&lt;&lt;insert Hourly Rate here&gt;&gt;</t>
  </si>
  <si>
    <t>Analysis</t>
  </si>
  <si>
    <t>Configuration</t>
  </si>
  <si>
    <t>Development/Customization</t>
  </si>
  <si>
    <t>Unit, Configuration and system</t>
  </si>
  <si>
    <t xml:space="preserve">          Testing</t>
  </si>
  <si>
    <t>1.2.4</t>
  </si>
  <si>
    <t>1.2.5</t>
  </si>
  <si>
    <t>1.2.6</t>
  </si>
  <si>
    <t>1.2.7</t>
  </si>
  <si>
    <t>1.2.8</t>
  </si>
  <si>
    <t>Service Level Agreement - 
Maintenance and Support shall be subject to a service level agreement.  The service level agreement shall contain the quality criteria and the at risk percentages contained in this Section.</t>
  </si>
  <si>
    <t>Quality Criteria</t>
  </si>
  <si>
    <t>Average Response Time &lt;= 4 Hours</t>
  </si>
  <si>
    <t>Severity</t>
  </si>
  <si>
    <t>Definition</t>
  </si>
  <si>
    <t>Critical</t>
  </si>
  <si>
    <t>Urgent</t>
  </si>
  <si>
    <t xml:space="preserve">Important </t>
  </si>
  <si>
    <t>Monitor</t>
  </si>
  <si>
    <t>Informational</t>
  </si>
  <si>
    <t>Business outage or significant customer impact that threatens future productivity</t>
  </si>
  <si>
    <t xml:space="preserve">High-impact problem where production is proceeding, but in a significantly impaired fashion; there is a time-sensitive issue important to long term productivity that is not causing an immediate work stoppage; or there is significant customer concern. </t>
  </si>
  <si>
    <t>Important issue that does not have significant current productivity impact</t>
  </si>
  <si>
    <t>Issue requiring no further action beyond monitoring for follow-up, if needed</t>
  </si>
  <si>
    <t>Request for information only</t>
  </si>
  <si>
    <t>Average Response Time &lt;= 1 Hour</t>
  </si>
  <si>
    <t>Average Response Time &lt;= 2 Hours</t>
  </si>
  <si>
    <t>Average Response Time &lt;= 1 business day</t>
  </si>
  <si>
    <t>Average Response Time &lt;= 2 business days</t>
  </si>
  <si>
    <t>% of Monthly Maintenance and Support Fees at Risk</t>
  </si>
  <si>
    <t>1.1.4</t>
  </si>
  <si>
    <t>1.1.5</t>
  </si>
  <si>
    <t>Technical Team Professional Services</t>
  </si>
  <si>
    <t>Project management / Non-Technical Team Professional Services</t>
  </si>
  <si>
    <t>1.3.3</t>
  </si>
  <si>
    <t>1.4.1</t>
  </si>
  <si>
    <t>per one (1) year</t>
  </si>
  <si>
    <t>&lt;&lt;insert per one (1) year Maintenance and Support price here&gt;&gt;</t>
  </si>
  <si>
    <t>per one (1) year per license</t>
  </si>
  <si>
    <t>&lt;&lt;insert one (1) year price per license here&gt;&gt;</t>
  </si>
  <si>
    <t>Total Three (3) Year Price</t>
  </si>
  <si>
    <t>Total Five (5) Year Price</t>
  </si>
  <si>
    <t>per lump sum</t>
  </si>
  <si>
    <t>&lt;&lt;insert Lump Sum price here&gt;&gt;</t>
  </si>
  <si>
    <t>Total $ of Monthly Maintenance and Support Fees at Risk</t>
  </si>
  <si>
    <t>2.2.1</t>
  </si>
  <si>
    <t>2.2.2</t>
  </si>
  <si>
    <t>2.2.3</t>
  </si>
  <si>
    <t>2.2.4</t>
  </si>
  <si>
    <t>2.2.5</t>
  </si>
  <si>
    <t>1)  Electronic Plan Submittal/Review and File Digitization Project</t>
  </si>
  <si>
    <t>1.2  Electronic Plan Submittal/Review and File Digitization Project - Setup / Implementation Fees</t>
  </si>
  <si>
    <r>
      <t xml:space="preserve">1.3  Electronic Plan Submittal/Review and File Digitization Project - Recurring Annual Maintenance and Support
</t>
    </r>
    <r>
      <rPr>
        <sz val="10.5"/>
        <color theme="1"/>
        <rFont val="Times New Roman"/>
        <family val="1"/>
      </rPr>
      <t>Costs shall shall include, but may not be limited to Maintenance and Support, must include technical support, customizations, and free software upgrades</t>
    </r>
    <r>
      <rPr>
        <b/>
        <sz val="10.5"/>
        <color theme="1"/>
        <rFont val="Times New Roman"/>
        <family val="1"/>
      </rPr>
      <t xml:space="preserve">
</t>
    </r>
  </si>
  <si>
    <r>
      <rPr>
        <b/>
        <sz val="11"/>
        <color theme="1"/>
        <rFont val="Times New Roman"/>
        <family val="1"/>
      </rPr>
      <t>Electronic Plan Submittal/Review and File Digitization Project - Training</t>
    </r>
    <r>
      <rPr>
        <sz val="10"/>
        <color theme="1"/>
        <rFont val="Times New Roman"/>
        <family val="1"/>
      </rPr>
      <t xml:space="preserve">
Training to be completed for all identified personnel 2 weeks before launch.   Product shall be piloted for at least 30 days to identify areas of opportunity before full launch. Onsite support at a minimal of 30 days after implementation/launch.  Training deliverables to include: written material, CBTs, classroom training, robust Q&amp;A, daily triage of performance.  </t>
    </r>
  </si>
  <si>
    <t>Total Electronic Plan Submittal/Review and File Digitization Project - Recurring Annual Maintenance and Support</t>
  </si>
  <si>
    <t>Total Electronic Plan Submittal/Review and File Digitization Project - Setup / Implementation Fees</t>
  </si>
  <si>
    <t>Total Electronic Plan Submittal/Review and File Digitization Project - Annual Software License Cost</t>
  </si>
  <si>
    <t>Total Electronic Plan Submittal/Review and File Digitization Project - Training</t>
  </si>
  <si>
    <r>
      <t xml:space="preserve">Software Licenses (Write Access) - On Premise Solution
</t>
    </r>
    <r>
      <rPr>
        <sz val="10"/>
        <rFont val="Times New Roman"/>
        <family val="1"/>
      </rPr>
      <t/>
    </r>
  </si>
  <si>
    <r>
      <t xml:space="preserve">Software Licenses (Read Access) - On Premise Solution
</t>
    </r>
    <r>
      <rPr>
        <sz val="10"/>
        <rFont val="Times New Roman"/>
        <family val="1"/>
      </rPr>
      <t/>
    </r>
  </si>
  <si>
    <r>
      <t xml:space="preserve">Software Licenses (Write Access) - Cloud Based Solution
</t>
    </r>
    <r>
      <rPr>
        <sz val="10"/>
        <rFont val="Times New Roman"/>
        <family val="1"/>
      </rPr>
      <t/>
    </r>
  </si>
  <si>
    <r>
      <t xml:space="preserve">Software Licenses (Read Access) - Cloud Based Solution
</t>
    </r>
    <r>
      <rPr>
        <sz val="10"/>
        <rFont val="Times New Roman"/>
        <family val="1"/>
      </rPr>
      <t/>
    </r>
  </si>
  <si>
    <t>1.1.6</t>
  </si>
  <si>
    <r>
      <t xml:space="preserve">Software Licenses - Transfer of License Fee
</t>
    </r>
    <r>
      <rPr>
        <sz val="10"/>
        <rFont val="Times New Roman"/>
        <family val="1"/>
      </rPr>
      <t/>
    </r>
  </si>
  <si>
    <t>flat fee per transfer</t>
  </si>
  <si>
    <t>&lt;&lt;insert flat fee per transfer here&gt;&gt;</t>
  </si>
  <si>
    <t>1.4.2</t>
  </si>
  <si>
    <r>
      <t xml:space="preserve">1.1  Electronic Plan Submittal/Review and File Digitization Project - Annual Software Licenses Cost
</t>
    </r>
    <r>
      <rPr>
        <sz val="10.5"/>
        <color theme="1"/>
        <rFont val="Times New Roman"/>
        <family val="1"/>
      </rPr>
      <t>Bidder agrees to provide JEA a non-revocable right to install and use the various Applications on prescribed devices during the three (3) year term of agreement.  Estimated number of licenses is 50. Unlimited external users shall be included in the pricing submitted below.  JEA is exploring the tradeoffs between an on-premise solution and a cloud based solution. Respondent shall provide pricing for both alternatives where indicated below.  The lesser of the two solutions shall be utilized for evaluation of the Quotation of Rates.</t>
    </r>
  </si>
  <si>
    <t>1.2.1 Setup / Implementation -   
Please reference Section 2 of Appendix A - Technical Specifications. Any travel expenses shall not be included and shall be subject to Appendix A - JEA Travel Policy.</t>
  </si>
  <si>
    <r>
      <t xml:space="preserve">Maintenance and Support - 
</t>
    </r>
    <r>
      <rPr>
        <sz val="10"/>
        <rFont val="Times New Roman"/>
        <family val="1"/>
      </rPr>
      <t xml:space="preserve">During the term of the Program, Bidder agrees to maintain its platform and systems to a commercially reasonable level, provide complimentary timely repair of material deficiencies, to provide limited unobtrusive updates and software revisions, and to support its platform and systems to a commercially reasonable level with customer service available from 9 a.m. to 5 a.m. eastern standard time during the term.  Maintenance and Support shall begin upon JEA acceptance of successful implementation.
</t>
    </r>
  </si>
  <si>
    <t>2)  Electronic Plan Submittal/Review and File Digitization Project - Optional Items</t>
  </si>
  <si>
    <r>
      <rPr>
        <b/>
        <u/>
        <sz val="10"/>
        <color theme="1"/>
        <rFont val="Times New Roman"/>
        <family val="1"/>
      </rPr>
      <t>Optional Item 1 -  Five Year Term</t>
    </r>
    <r>
      <rPr>
        <sz val="10"/>
        <color theme="1"/>
        <rFont val="Times New Roman"/>
        <family val="1"/>
      </rPr>
      <t xml:space="preserve">
</t>
    </r>
    <r>
      <rPr>
        <sz val="10"/>
        <rFont val="Times New Roman"/>
        <family val="1"/>
      </rPr>
      <t>JEA is considering a five (5) year term alternative to its current three (3) year term specification.  Please provide a five (5) year term pricing alternative to the software licensing, maintenance, and support portions of your Response where indicated below.</t>
    </r>
  </si>
  <si>
    <t>TOTAL BID PRICE
(Transfer this Amount to Appendix B - Response Form)</t>
  </si>
  <si>
    <t xml:space="preserve">Provider shall submit pricing to provide the Electronic Plan Submittal/Review and File Digitzation Project requirements provided in this Solicitation.   All bid prices shall include all parts, labor, tools and materials to provide the requirements.  No additional fees shall apply.
</t>
  </si>
  <si>
    <r>
      <t xml:space="preserve">2.2 Electronic Plan Submittal/Review and File Digitization Project - Annual Software License Cost
</t>
    </r>
    <r>
      <rPr>
        <sz val="10.5"/>
        <color theme="1"/>
        <rFont val="Times New Roman"/>
        <family val="1"/>
      </rPr>
      <t>Bidder agrees to provide JEA a non-revocable right to install and use the various Applications on prescribed devices during the (potential) five (5) year term of agreement.  Estimated number of licenses is 20. JEA is exploring the tradeoffs between an on-premise solution and a cloud based solution. Respondent shall provide pricing for both alternatives where indicated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</si>
</sst>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6" x14ac:knownFonts="1">
    <font>
      <sz val="11"/>
      <color theme="1"/>
      <name val="Calibri"/>
      <family val="2"/>
      <scheme val="minor"/>
    </font>
    <font>
      <b/>
      <sz val="12"/>
      <color theme="1"/>
      <name val="Times New Roman"/>
      <family val="1"/>
    </font>
    <font>
      <b/>
      <sz val="11"/>
      <color theme="1"/>
      <name val="Times New Roman"/>
      <family val="1"/>
    </font>
    <font>
      <sz val="11"/>
      <color theme="1"/>
      <name val="Times New Roman"/>
      <family val="1"/>
    </font>
    <font>
      <i/>
      <sz val="10"/>
      <color theme="1"/>
      <name val="Times New Roman"/>
      <family val="1"/>
    </font>
    <font>
      <sz val="10"/>
      <color theme="1"/>
      <name val="Times New Roman"/>
      <family val="1"/>
    </font>
    <font>
      <sz val="11"/>
      <color theme="1"/>
      <name val="Calibri"/>
      <family val="2"/>
      <scheme val="minor"/>
    </font>
    <font>
      <b/>
      <sz val="11"/>
      <color theme="1"/>
      <name val="Calibri"/>
      <family val="2"/>
      <scheme val="minor"/>
    </font>
    <font>
      <i/>
      <sz val="10"/>
      <name val="Times New Roman"/>
      <family val="1"/>
    </font>
    <font>
      <b/>
      <u/>
      <sz val="12"/>
      <color theme="1"/>
      <name val="Times New Roman"/>
      <family val="1"/>
    </font>
    <font>
      <b/>
      <sz val="10.5"/>
      <color theme="1"/>
      <name val="Times New Roman"/>
      <family val="1"/>
    </font>
    <font>
      <b/>
      <sz val="12"/>
      <color rgb="FF0070C0"/>
      <name val="Times New Roman"/>
      <family val="1"/>
    </font>
    <font>
      <b/>
      <i/>
      <sz val="10"/>
      <color rgb="FF0070C0"/>
      <name val="Times New Roman"/>
      <family val="1"/>
    </font>
    <font>
      <b/>
      <sz val="10"/>
      <color theme="1"/>
      <name val="Times New Roman"/>
      <family val="1"/>
    </font>
    <font>
      <sz val="10"/>
      <name val="Times New Roman"/>
      <family val="1"/>
    </font>
    <font>
      <b/>
      <i/>
      <sz val="14"/>
      <name val="Times New Roman"/>
      <family val="1"/>
    </font>
    <font>
      <b/>
      <sz val="10"/>
      <name val="Times New Roman"/>
      <family val="1"/>
    </font>
    <font>
      <sz val="11"/>
      <name val="Calibri"/>
      <family val="2"/>
      <scheme val="minor"/>
    </font>
    <font>
      <b/>
      <sz val="11"/>
      <name val="Times New Roman"/>
      <family val="1"/>
    </font>
    <font>
      <b/>
      <i/>
      <sz val="11"/>
      <name val="Times New Roman"/>
      <family val="1"/>
    </font>
    <font>
      <sz val="11"/>
      <color theme="1"/>
      <name val="Arial"/>
      <family val="2"/>
    </font>
    <font>
      <b/>
      <sz val="11"/>
      <color theme="1"/>
      <name val="Arial"/>
      <family val="2"/>
    </font>
    <font>
      <sz val="10"/>
      <color rgb="FF0070C0"/>
      <name val="Arial"/>
      <family val="2"/>
    </font>
    <font>
      <sz val="10.5"/>
      <color theme="1"/>
      <name val="Times New Roman"/>
      <family val="1"/>
    </font>
    <font>
      <b/>
      <u/>
      <sz val="10"/>
      <color theme="1"/>
      <name val="Times New Roman"/>
      <family val="1"/>
    </font>
    <font>
      <sz val="10"/>
      <color rgb="FF00000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4" tint="0.79998168889431442"/>
        <bgColor indexed="64"/>
      </patternFill>
    </fill>
  </fills>
  <borders count="29">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xf numFmtId="44" fontId="6" fillId="0" borderId="0" applyFont="0" applyFill="0" applyBorder="0" applyAlignment="0" applyProtection="0"/>
  </cellStyleXfs>
  <cellXfs count="118">
    <xf numFmtId="0" fontId="0" fillId="0" borderId="0" xfId="0"/>
    <xf numFmtId="0" fontId="3" fillId="0" borderId="0" xfId="0" applyFont="1" applyAlignment="1" applyProtection="1">
      <alignment horizontal="left"/>
    </xf>
    <xf numFmtId="0" fontId="0" fillId="0" borderId="0" xfId="0" applyProtection="1"/>
    <xf numFmtId="0" fontId="0" fillId="0" borderId="0" xfId="0" applyFill="1" applyProtection="1"/>
    <xf numFmtId="0" fontId="1" fillId="0" borderId="0" xfId="0" applyFont="1" applyFill="1" applyBorder="1" applyAlignment="1" applyProtection="1">
      <alignment vertical="center" wrapText="1"/>
    </xf>
    <xf numFmtId="0" fontId="4" fillId="0" borderId="0" xfId="0" applyFont="1" applyFill="1" applyBorder="1" applyAlignment="1" applyProtection="1">
      <alignment wrapText="1"/>
    </xf>
    <xf numFmtId="0" fontId="7" fillId="0" borderId="0" xfId="0" applyFont="1" applyFill="1" applyAlignment="1" applyProtection="1">
      <alignment horizontal="center"/>
    </xf>
    <xf numFmtId="0" fontId="0" fillId="0" borderId="0" xfId="0" applyFont="1" applyFill="1" applyProtection="1"/>
    <xf numFmtId="0" fontId="0" fillId="0" borderId="0" xfId="0" applyAlignment="1" applyProtection="1">
      <alignment horizontal="center"/>
    </xf>
    <xf numFmtId="0" fontId="2" fillId="0" borderId="9" xfId="0" applyFont="1" applyFill="1" applyBorder="1" applyAlignment="1" applyProtection="1">
      <alignment horizontal="center"/>
    </xf>
    <xf numFmtId="0" fontId="10" fillId="0" borderId="11" xfId="0" applyFont="1" applyBorder="1" applyAlignment="1" applyProtection="1">
      <alignment horizontal="center" vertical="top" wrapText="1"/>
    </xf>
    <xf numFmtId="0" fontId="2" fillId="0" borderId="11" xfId="0" applyFont="1" applyBorder="1" applyAlignment="1" applyProtection="1">
      <alignment horizontal="center" vertical="top" wrapText="1"/>
    </xf>
    <xf numFmtId="0" fontId="14" fillId="0" borderId="12" xfId="0" applyFont="1" applyFill="1" applyBorder="1" applyAlignment="1" applyProtection="1">
      <alignment horizontal="center" vertical="center"/>
    </xf>
    <xf numFmtId="0" fontId="9" fillId="2" borderId="0" xfId="0" applyFont="1" applyFill="1" applyBorder="1" applyAlignment="1" applyProtection="1">
      <alignment horizontal="left" vertical="center" wrapText="1"/>
    </xf>
    <xf numFmtId="0" fontId="17" fillId="0" borderId="0" xfId="0" applyFont="1" applyProtection="1"/>
    <xf numFmtId="0" fontId="2" fillId="0" borderId="10" xfId="0" applyFont="1" applyFill="1" applyBorder="1" applyAlignment="1" applyProtection="1">
      <alignment horizontal="center" vertical="center" wrapText="1"/>
    </xf>
    <xf numFmtId="44" fontId="18" fillId="4" borderId="10" xfId="1" applyFont="1" applyFill="1" applyBorder="1" applyAlignment="1" applyProtection="1">
      <alignment horizontal="center" vertical="center"/>
    </xf>
    <xf numFmtId="0" fontId="3" fillId="0" borderId="17" xfId="0" applyFont="1" applyFill="1" applyBorder="1" applyAlignment="1" applyProtection="1">
      <alignment horizontal="center" vertical="center" wrapText="1"/>
    </xf>
    <xf numFmtId="44" fontId="12" fillId="0" borderId="14" xfId="1" applyFont="1" applyFill="1" applyBorder="1" applyAlignment="1" applyProtection="1">
      <alignment horizontal="center" vertical="center"/>
      <protection locked="0"/>
    </xf>
    <xf numFmtId="0" fontId="16" fillId="0" borderId="11" xfId="0" applyFont="1" applyFill="1" applyBorder="1" applyAlignment="1" applyProtection="1">
      <alignment horizontal="center" vertical="top" wrapText="1"/>
    </xf>
    <xf numFmtId="0" fontId="13" fillId="0" borderId="11" xfId="0" applyFont="1" applyFill="1" applyBorder="1" applyAlignment="1" applyProtection="1">
      <alignment horizontal="center" vertical="top" wrapText="1"/>
    </xf>
    <xf numFmtId="0" fontId="14" fillId="0" borderId="10" xfId="0" applyFont="1" applyFill="1" applyBorder="1" applyAlignment="1" applyProtection="1">
      <alignment horizontal="center" vertical="center"/>
    </xf>
    <xf numFmtId="0" fontId="5" fillId="0" borderId="10" xfId="0" applyFont="1" applyFill="1" applyBorder="1" applyAlignment="1" applyProtection="1">
      <alignment horizontal="center" vertical="center" wrapText="1"/>
    </xf>
    <xf numFmtId="0" fontId="20" fillId="0" borderId="0" xfId="0" applyFont="1" applyFill="1" applyProtection="1"/>
    <xf numFmtId="0" fontId="21" fillId="0" borderId="0" xfId="0" applyFont="1" applyFill="1" applyAlignment="1" applyProtection="1">
      <alignment horizontal="center"/>
    </xf>
    <xf numFmtId="0" fontId="20" fillId="0" borderId="0" xfId="0" applyFont="1" applyFill="1" applyBorder="1" applyAlignment="1" applyProtection="1">
      <alignment horizontal="center" vertical="center" wrapText="1"/>
    </xf>
    <xf numFmtId="0" fontId="10" fillId="0" borderId="20" xfId="0" applyFont="1" applyBorder="1" applyAlignment="1" applyProtection="1">
      <alignment horizontal="center" vertical="top" wrapText="1"/>
    </xf>
    <xf numFmtId="0" fontId="16" fillId="0" borderId="20" xfId="0" applyFont="1" applyFill="1" applyBorder="1" applyAlignment="1" applyProtection="1">
      <alignment horizontal="center" vertical="top" wrapText="1"/>
    </xf>
    <xf numFmtId="0" fontId="13" fillId="0" borderId="20" xfId="0" applyFont="1" applyFill="1" applyBorder="1" applyAlignment="1" applyProtection="1">
      <alignment horizontal="center" vertical="top" wrapText="1"/>
    </xf>
    <xf numFmtId="0" fontId="2" fillId="0" borderId="20" xfId="0" applyFont="1" applyFill="1" applyBorder="1" applyAlignment="1" applyProtection="1">
      <alignment horizontal="center"/>
    </xf>
    <xf numFmtId="0" fontId="2" fillId="0" borderId="20" xfId="0" applyFont="1" applyBorder="1" applyAlignment="1" applyProtection="1">
      <alignment horizontal="center" vertical="top" wrapText="1"/>
    </xf>
    <xf numFmtId="0" fontId="3" fillId="0" borderId="20" xfId="0" applyFont="1" applyFill="1" applyBorder="1" applyAlignment="1" applyProtection="1">
      <alignment horizontal="center" vertical="center" wrapText="1"/>
    </xf>
    <xf numFmtId="0" fontId="14" fillId="0" borderId="20" xfId="0" applyFont="1" applyFill="1" applyBorder="1" applyAlignment="1" applyProtection="1">
      <alignment horizontal="center" vertical="center"/>
    </xf>
    <xf numFmtId="0" fontId="5" fillId="0" borderId="2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2" fillId="0" borderId="0" xfId="0" applyFont="1" applyBorder="1" applyAlignment="1">
      <alignment horizontal="right" vertical="center" wrapText="1"/>
    </xf>
    <xf numFmtId="0" fontId="22" fillId="0" borderId="0" xfId="0" applyFont="1" applyFill="1" applyBorder="1" applyAlignment="1" applyProtection="1">
      <alignment horizontal="center" vertical="center"/>
    </xf>
    <xf numFmtId="44" fontId="22" fillId="0" borderId="0" xfId="1" applyFont="1" applyFill="1" applyBorder="1" applyAlignment="1" applyProtection="1">
      <alignment horizontal="center" vertical="center"/>
    </xf>
    <xf numFmtId="44" fontId="12" fillId="0" borderId="20" xfId="1" applyFont="1" applyFill="1" applyBorder="1" applyAlignment="1" applyProtection="1">
      <alignment horizontal="center" vertical="center" wrapText="1"/>
      <protection locked="0"/>
    </xf>
    <xf numFmtId="0" fontId="10" fillId="0" borderId="18" xfId="0" applyFont="1" applyBorder="1" applyAlignment="1" applyProtection="1">
      <alignment horizontal="center" vertical="top" wrapText="1"/>
    </xf>
    <xf numFmtId="0" fontId="3" fillId="5" borderId="12" xfId="0" applyFont="1" applyFill="1" applyBorder="1" applyAlignment="1" applyProtection="1">
      <alignment horizontal="center" vertical="center" wrapText="1"/>
    </xf>
    <xf numFmtId="44" fontId="12" fillId="0" borderId="20" xfId="1" applyFont="1" applyFill="1" applyBorder="1" applyAlignment="1" applyProtection="1">
      <alignment horizontal="center" vertical="center"/>
      <protection locked="0"/>
    </xf>
    <xf numFmtId="0" fontId="2" fillId="0" borderId="21" xfId="0" applyFont="1" applyFill="1" applyBorder="1" applyAlignment="1" applyProtection="1">
      <alignment horizontal="center" vertical="center" wrapText="1"/>
    </xf>
    <xf numFmtId="44" fontId="18" fillId="4" borderId="21" xfId="1" applyFont="1" applyFill="1" applyBorder="1" applyAlignment="1" applyProtection="1">
      <alignment horizontal="center" vertical="center"/>
    </xf>
    <xf numFmtId="44" fontId="12" fillId="0" borderId="20" xfId="1" applyFont="1" applyFill="1" applyBorder="1" applyAlignment="1" applyProtection="1">
      <alignment horizontal="center" vertical="center"/>
    </xf>
    <xf numFmtId="0" fontId="3" fillId="0" borderId="27" xfId="0" applyFont="1" applyFill="1" applyBorder="1" applyAlignment="1" applyProtection="1">
      <alignment horizontal="center" vertical="center" wrapText="1"/>
    </xf>
    <xf numFmtId="0" fontId="14" fillId="0" borderId="20" xfId="1" applyNumberFormat="1" applyFont="1" applyFill="1" applyBorder="1" applyAlignment="1" applyProtection="1">
      <alignment horizontal="left" vertical="center" wrapText="1"/>
      <protection locked="0"/>
    </xf>
    <xf numFmtId="44" fontId="14" fillId="0" borderId="20" xfId="1" applyFont="1" applyFill="1" applyBorder="1" applyAlignment="1" applyProtection="1">
      <alignment vertical="top" wrapText="1"/>
      <protection locked="0"/>
    </xf>
    <xf numFmtId="0" fontId="3" fillId="0" borderId="0" xfId="0" applyFont="1" applyAlignment="1">
      <alignment horizontal="left" vertical="top" wrapText="1"/>
    </xf>
    <xf numFmtId="0" fontId="14" fillId="0" borderId="20" xfId="0" applyFont="1" applyFill="1" applyBorder="1" applyAlignment="1" applyProtection="1">
      <alignment vertical="center" wrapText="1"/>
    </xf>
    <xf numFmtId="0" fontId="14" fillId="0" borderId="25" xfId="0" applyFont="1" applyFill="1" applyBorder="1" applyAlignment="1" applyProtection="1">
      <alignment horizontal="center" vertical="center"/>
    </xf>
    <xf numFmtId="0" fontId="14" fillId="0" borderId="25" xfId="0" applyFont="1" applyFill="1" applyBorder="1" applyAlignment="1" applyProtection="1">
      <alignment vertical="center" wrapText="1"/>
    </xf>
    <xf numFmtId="0" fontId="3" fillId="0" borderId="20" xfId="0" applyFont="1" applyBorder="1" applyAlignment="1">
      <alignment horizontal="left" vertical="top" wrapText="1"/>
    </xf>
    <xf numFmtId="9" fontId="14" fillId="0" borderId="20" xfId="0" applyNumberFormat="1" applyFont="1" applyFill="1" applyBorder="1" applyAlignment="1" applyProtection="1">
      <alignment horizontal="center" vertical="center"/>
    </xf>
    <xf numFmtId="9" fontId="14" fillId="0" borderId="25"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horizontal="center" vertical="center"/>
    </xf>
    <xf numFmtId="44" fontId="0" fillId="0" borderId="0" xfId="0" applyNumberFormat="1" applyFont="1" applyFill="1" applyProtection="1"/>
    <xf numFmtId="0" fontId="16" fillId="0" borderId="20" xfId="0" applyFont="1" applyFill="1" applyBorder="1" applyAlignment="1" applyProtection="1">
      <alignment horizontal="center" vertical="center"/>
    </xf>
    <xf numFmtId="44" fontId="16" fillId="0" borderId="20" xfId="1" applyFont="1" applyFill="1" applyBorder="1" applyAlignment="1" applyProtection="1">
      <alignment horizontal="center" vertical="center"/>
      <protection locked="0"/>
    </xf>
    <xf numFmtId="0" fontId="13" fillId="0" borderId="20" xfId="0" applyFont="1" applyFill="1" applyBorder="1" applyAlignment="1" applyProtection="1">
      <alignment horizontal="center" vertical="top" wrapText="1"/>
    </xf>
    <xf numFmtId="44" fontId="14" fillId="0" borderId="20" xfId="1" applyFont="1" applyFill="1" applyBorder="1" applyAlignment="1" applyProtection="1">
      <alignment horizontal="center" vertical="center"/>
    </xf>
    <xf numFmtId="44" fontId="14" fillId="0" borderId="20" xfId="1" applyFont="1" applyFill="1" applyBorder="1" applyAlignment="1" applyProtection="1">
      <alignment horizontal="center" vertical="center"/>
      <protection locked="0"/>
    </xf>
    <xf numFmtId="0" fontId="12" fillId="0" borderId="20" xfId="0" applyFont="1" applyFill="1" applyBorder="1" applyAlignment="1" applyProtection="1">
      <alignment horizontal="center" vertical="center" wrapText="1"/>
    </xf>
    <xf numFmtId="2" fontId="3" fillId="0" borderId="20" xfId="0" applyNumberFormat="1"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xf>
    <xf numFmtId="44" fontId="18" fillId="4" borderId="0" xfId="1" applyFont="1" applyFill="1" applyBorder="1" applyAlignment="1" applyProtection="1">
      <alignment horizontal="center" vertical="center"/>
    </xf>
    <xf numFmtId="0" fontId="5" fillId="0" borderId="20" xfId="0" applyFont="1" applyFill="1" applyBorder="1" applyAlignment="1" applyProtection="1">
      <alignment horizontal="left" vertical="top" wrapText="1"/>
    </xf>
    <xf numFmtId="0" fontId="5" fillId="0" borderId="20" xfId="0" applyFont="1" applyFill="1" applyBorder="1" applyAlignment="1" applyProtection="1">
      <alignment horizontal="left" vertical="top"/>
    </xf>
    <xf numFmtId="0" fontId="25" fillId="0" borderId="20" xfId="0" applyFont="1" applyBorder="1" applyAlignment="1">
      <alignment horizontal="right" vertical="center" wrapText="1"/>
    </xf>
    <xf numFmtId="44" fontId="12" fillId="0" borderId="20" xfId="1" applyFont="1" applyFill="1" applyBorder="1" applyAlignment="1" applyProtection="1">
      <alignment horizontal="center" vertical="center"/>
    </xf>
    <xf numFmtId="0" fontId="19" fillId="0" borderId="13" xfId="0" applyFont="1" applyFill="1" applyBorder="1" applyAlignment="1" applyProtection="1">
      <alignment horizontal="right" vertical="center" wrapText="1"/>
    </xf>
    <xf numFmtId="0" fontId="15" fillId="0" borderId="13" xfId="0" applyFont="1" applyFill="1" applyBorder="1" applyAlignment="1" applyProtection="1">
      <alignment horizontal="right" vertical="center"/>
    </xf>
    <xf numFmtId="0" fontId="15" fillId="0" borderId="22" xfId="0" applyFont="1" applyFill="1" applyBorder="1" applyAlignment="1" applyProtection="1">
      <alignment horizontal="right" vertical="center"/>
    </xf>
    <xf numFmtId="0" fontId="15" fillId="0" borderId="14" xfId="0" applyFont="1" applyFill="1" applyBorder="1" applyAlignment="1" applyProtection="1">
      <alignment horizontal="right" vertical="center"/>
    </xf>
    <xf numFmtId="0" fontId="13" fillId="0" borderId="20" xfId="0" applyFont="1" applyFill="1" applyBorder="1" applyAlignment="1" applyProtection="1">
      <alignment horizontal="center" vertical="top" wrapText="1"/>
    </xf>
    <xf numFmtId="0" fontId="5" fillId="0" borderId="20" xfId="0" applyFont="1" applyFill="1" applyBorder="1" applyAlignment="1" applyProtection="1">
      <alignment horizontal="right" vertical="top" wrapText="1"/>
    </xf>
    <xf numFmtId="0" fontId="12" fillId="0" borderId="3" xfId="0"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0" fillId="0" borderId="20" xfId="0" applyFont="1" applyBorder="1" applyAlignment="1" applyProtection="1">
      <alignment horizontal="left" vertical="top" wrapText="1"/>
    </xf>
    <xf numFmtId="0" fontId="3" fillId="0" borderId="18"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19" xfId="0" applyFont="1" applyFill="1" applyBorder="1" applyAlignment="1" applyProtection="1">
      <alignment horizontal="left" vertical="center" wrapText="1"/>
    </xf>
    <xf numFmtId="0" fontId="9" fillId="2" borderId="5" xfId="0" applyFont="1" applyFill="1" applyBorder="1" applyAlignment="1" applyProtection="1">
      <alignment horizontal="left" vertical="top" wrapText="1"/>
    </xf>
    <xf numFmtId="0" fontId="9" fillId="2" borderId="6" xfId="0" applyFont="1" applyFill="1" applyBorder="1" applyAlignment="1" applyProtection="1">
      <alignment horizontal="left" vertical="top" wrapText="1"/>
    </xf>
    <xf numFmtId="0" fontId="14" fillId="2" borderId="1" xfId="0" applyFont="1" applyFill="1" applyBorder="1" applyAlignment="1" applyProtection="1">
      <alignment horizontal="left" vertical="top" wrapText="1"/>
    </xf>
    <xf numFmtId="0" fontId="8" fillId="2" borderId="1" xfId="0" applyFont="1" applyFill="1" applyBorder="1" applyAlignment="1" applyProtection="1">
      <alignment horizontal="left" vertical="top" wrapText="1"/>
    </xf>
    <xf numFmtId="0" fontId="2" fillId="0" borderId="20" xfId="0" applyFont="1" applyFill="1" applyBorder="1" applyAlignment="1" applyProtection="1">
      <alignment horizontal="left"/>
    </xf>
    <xf numFmtId="0" fontId="9" fillId="2" borderId="0" xfId="0" applyFont="1" applyFill="1" applyBorder="1" applyAlignment="1" applyProtection="1">
      <alignment horizontal="left" vertical="center" wrapText="1"/>
    </xf>
    <xf numFmtId="0" fontId="11" fillId="3" borderId="3" xfId="0" applyFont="1" applyFill="1" applyBorder="1" applyAlignment="1" applyProtection="1">
      <alignment horizontal="center" vertical="center" wrapText="1"/>
      <protection locked="0"/>
    </xf>
    <xf numFmtId="0" fontId="11" fillId="3" borderId="2"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left"/>
    </xf>
    <xf numFmtId="0" fontId="2" fillId="0" borderId="1" xfId="0" applyFont="1" applyFill="1" applyBorder="1" applyAlignment="1" applyProtection="1">
      <alignment horizontal="left"/>
    </xf>
    <xf numFmtId="0" fontId="13" fillId="0" borderId="20" xfId="0" applyFont="1" applyFill="1" applyBorder="1" applyAlignment="1" applyProtection="1">
      <alignment horizontal="left" vertical="top" wrapText="1"/>
    </xf>
    <xf numFmtId="0" fontId="3" fillId="0" borderId="25"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wrapText="1"/>
    </xf>
    <xf numFmtId="0" fontId="3" fillId="0" borderId="27" xfId="0" applyFont="1" applyFill="1" applyBorder="1" applyAlignment="1" applyProtection="1">
      <alignment horizontal="center" vertical="center" wrapText="1"/>
    </xf>
    <xf numFmtId="0" fontId="10" fillId="0" borderId="5" xfId="0" applyFont="1" applyBorder="1" applyAlignment="1" applyProtection="1">
      <alignment horizontal="left" vertical="top" wrapText="1"/>
    </xf>
    <xf numFmtId="0" fontId="10" fillId="0" borderId="6" xfId="0" applyFont="1" applyBorder="1" applyAlignment="1" applyProtection="1">
      <alignment horizontal="left" vertical="top" wrapText="1"/>
    </xf>
    <xf numFmtId="0" fontId="5" fillId="5" borderId="18" xfId="0" applyFont="1" applyFill="1" applyBorder="1" applyAlignment="1" applyProtection="1">
      <alignment horizontal="left" vertical="top" wrapText="1"/>
    </xf>
    <xf numFmtId="0" fontId="5" fillId="5" borderId="0" xfId="0" applyFont="1" applyFill="1" applyBorder="1" applyAlignment="1" applyProtection="1">
      <alignment horizontal="left" vertical="top" wrapText="1"/>
    </xf>
    <xf numFmtId="0" fontId="5" fillId="5" borderId="19" xfId="0" applyFont="1" applyFill="1" applyBorder="1" applyAlignment="1" applyProtection="1">
      <alignment horizontal="left" vertical="top" wrapText="1"/>
    </xf>
    <xf numFmtId="0" fontId="19" fillId="0" borderId="8" xfId="0" applyFont="1" applyFill="1" applyBorder="1" applyAlignment="1" applyProtection="1">
      <alignment horizontal="right" vertical="center" wrapText="1"/>
    </xf>
    <xf numFmtId="0" fontId="5" fillId="0" borderId="5"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5" fillId="0" borderId="28"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24" xfId="0" applyFont="1" applyFill="1" applyBorder="1" applyAlignment="1" applyProtection="1">
      <alignment horizontal="left" vertical="top" wrapText="1"/>
    </xf>
    <xf numFmtId="0" fontId="5" fillId="0" borderId="22" xfId="0" applyFont="1" applyFill="1" applyBorder="1" applyAlignment="1" applyProtection="1">
      <alignment horizontal="left" vertical="top" wrapText="1"/>
    </xf>
    <xf numFmtId="0" fontId="5" fillId="0" borderId="24" xfId="0" applyFont="1" applyFill="1" applyBorder="1" applyAlignment="1" applyProtection="1">
      <alignment horizontal="right" vertical="top" wrapText="1"/>
    </xf>
    <xf numFmtId="0" fontId="5" fillId="0" borderId="22" xfId="0" applyFont="1" applyFill="1" applyBorder="1" applyAlignment="1" applyProtection="1">
      <alignment horizontal="right" vertical="top" wrapText="1"/>
    </xf>
    <xf numFmtId="0" fontId="19" fillId="0" borderId="22" xfId="0" applyFont="1" applyFill="1" applyBorder="1" applyAlignment="1" applyProtection="1">
      <alignment horizontal="right" vertical="center" wrapText="1"/>
    </xf>
    <xf numFmtId="0" fontId="15" fillId="0" borderId="23" xfId="0" applyFont="1" applyFill="1" applyBorder="1" applyAlignment="1" applyProtection="1">
      <alignment horizontal="right" vertical="center"/>
    </xf>
    <xf numFmtId="0" fontId="13" fillId="0" borderId="7" xfId="0" applyFont="1" applyFill="1" applyBorder="1" applyAlignment="1" applyProtection="1">
      <alignment horizontal="left" vertical="top" wrapText="1"/>
    </xf>
    <xf numFmtId="0" fontId="13" fillId="0" borderId="8" xfId="0" applyFont="1" applyFill="1" applyBorder="1" applyAlignment="1" applyProtection="1">
      <alignment horizontal="left" vertical="top" wrapText="1"/>
    </xf>
    <xf numFmtId="0" fontId="13" fillId="0" borderId="9" xfId="0" applyFont="1" applyFill="1" applyBorder="1" applyAlignment="1" applyProtection="1">
      <alignment horizontal="left" vertical="top" wrapText="1"/>
    </xf>
    <xf numFmtId="0" fontId="5" fillId="0" borderId="15" xfId="0" applyFont="1" applyFill="1" applyBorder="1" applyAlignment="1" applyProtection="1">
      <alignment horizontal="left" vertical="top" wrapText="1"/>
    </xf>
    <xf numFmtId="0" fontId="5" fillId="0" borderId="16" xfId="0" applyFont="1" applyFill="1" applyBorder="1" applyAlignment="1" applyProtection="1">
      <alignment horizontal="left" vertical="top" wrapText="1"/>
    </xf>
  </cellXfs>
  <cellStyles count="2">
    <cellStyle name="Currency" xfId="1" builtinId="4"/>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tabSelected="1" view="pageLayout" topLeftCell="A7" zoomScale="85" zoomScaleNormal="110" zoomScalePageLayoutView="85" workbookViewId="0">
      <selection activeCell="B28" sqref="B28:D28"/>
    </sheetView>
  </sheetViews>
  <sheetFormatPr defaultColWidth="8.85546875" defaultRowHeight="15" x14ac:dyDescent="0.25"/>
  <cols>
    <col min="1" max="1" width="8.85546875" style="8" customWidth="1"/>
    <col min="2" max="2" width="28.7109375" style="2" customWidth="1"/>
    <col min="3" max="3" width="2.7109375" style="2" customWidth="1"/>
    <col min="4" max="4" width="36.28515625" style="2" customWidth="1"/>
    <col min="5" max="5" width="13" style="14" customWidth="1"/>
    <col min="6" max="6" width="15.28515625" style="2" customWidth="1"/>
    <col min="7" max="7" width="40.85546875" style="2" bestFit="1" customWidth="1"/>
    <col min="8" max="8" width="46.85546875" style="2" customWidth="1"/>
    <col min="9" max="9" width="14.7109375" style="3" customWidth="1"/>
    <col min="10" max="10" width="13.28515625" style="3" bestFit="1" customWidth="1"/>
    <col min="11" max="16384" width="8.85546875" style="3"/>
  </cols>
  <sheetData>
    <row r="1" spans="1:10" x14ac:dyDescent="0.25">
      <c r="A1" s="1"/>
    </row>
    <row r="2" spans="1:10" ht="15.75" x14ac:dyDescent="0.25">
      <c r="A2" s="88" t="s">
        <v>71</v>
      </c>
      <c r="B2" s="88"/>
      <c r="C2" s="88"/>
      <c r="D2" s="88"/>
      <c r="E2" s="88"/>
      <c r="F2" s="13"/>
      <c r="G2" s="89" t="s">
        <v>3</v>
      </c>
      <c r="H2" s="90"/>
      <c r="I2" s="4"/>
      <c r="J2" s="4"/>
    </row>
    <row r="3" spans="1:10" ht="28.15" customHeight="1" x14ac:dyDescent="0.25">
      <c r="A3" s="85" t="s">
        <v>94</v>
      </c>
      <c r="B3" s="86"/>
      <c r="C3" s="86"/>
      <c r="D3" s="86"/>
      <c r="E3" s="86"/>
      <c r="F3" s="86"/>
      <c r="G3" s="86"/>
      <c r="H3" s="86"/>
      <c r="I3" s="5"/>
      <c r="J3" s="5"/>
    </row>
    <row r="4" spans="1:10" s="6" customFormat="1" ht="18" customHeight="1" x14ac:dyDescent="0.25">
      <c r="A4" s="91" t="s">
        <v>1</v>
      </c>
      <c r="B4" s="92"/>
      <c r="C4" s="92"/>
      <c r="D4" s="92"/>
      <c r="E4" s="92"/>
      <c r="F4" s="92"/>
      <c r="G4" s="92"/>
      <c r="H4" s="92"/>
    </row>
    <row r="5" spans="1:10" s="6" customFormat="1" ht="59.25" customHeight="1" x14ac:dyDescent="0.25">
      <c r="A5" s="79" t="s">
        <v>88</v>
      </c>
      <c r="B5" s="79"/>
      <c r="C5" s="79"/>
      <c r="D5" s="79"/>
      <c r="E5" s="79"/>
      <c r="F5" s="79"/>
      <c r="G5" s="79"/>
      <c r="H5" s="79"/>
    </row>
    <row r="6" spans="1:10" s="7" customFormat="1" ht="16.5" customHeight="1" x14ac:dyDescent="0.25">
      <c r="A6" s="26" t="s">
        <v>0</v>
      </c>
      <c r="B6" s="93" t="s">
        <v>6</v>
      </c>
      <c r="C6" s="93"/>
      <c r="D6" s="93"/>
      <c r="E6" s="27" t="s">
        <v>7</v>
      </c>
      <c r="F6" s="28" t="s">
        <v>9</v>
      </c>
      <c r="G6" s="29" t="s">
        <v>4</v>
      </c>
      <c r="H6" s="30" t="s">
        <v>61</v>
      </c>
    </row>
    <row r="7" spans="1:10" s="7" customFormat="1" ht="22.5" customHeight="1" x14ac:dyDescent="0.25">
      <c r="A7" s="31" t="s">
        <v>5</v>
      </c>
      <c r="B7" s="66" t="s">
        <v>79</v>
      </c>
      <c r="C7" s="67"/>
      <c r="D7" s="67"/>
      <c r="E7" s="32">
        <v>25</v>
      </c>
      <c r="F7" s="33" t="s">
        <v>59</v>
      </c>
      <c r="G7" s="38" t="s">
        <v>60</v>
      </c>
      <c r="H7" s="60" t="str">
        <f>IF(ISERROR(E7*G7),"This cell will autopopulate.",E7*G7*3)</f>
        <v>This cell will autopopulate.</v>
      </c>
    </row>
    <row r="8" spans="1:10" s="7" customFormat="1" ht="25.5" x14ac:dyDescent="0.25">
      <c r="A8" s="31" t="s">
        <v>12</v>
      </c>
      <c r="B8" s="66" t="s">
        <v>80</v>
      </c>
      <c r="C8" s="67"/>
      <c r="D8" s="67"/>
      <c r="E8" s="32">
        <v>25</v>
      </c>
      <c r="F8" s="33" t="s">
        <v>59</v>
      </c>
      <c r="G8" s="38" t="s">
        <v>60</v>
      </c>
      <c r="H8" s="60" t="str">
        <f t="shared" ref="H8:H11" si="0">IF(ISERROR(E8*G8),"This cell will autopopulate.",E8*G8*3)</f>
        <v>This cell will autopopulate.</v>
      </c>
    </row>
    <row r="9" spans="1:10" s="7" customFormat="1" ht="25.5" x14ac:dyDescent="0.25">
      <c r="A9" s="31" t="s">
        <v>15</v>
      </c>
      <c r="B9" s="66" t="s">
        <v>81</v>
      </c>
      <c r="C9" s="67"/>
      <c r="D9" s="67"/>
      <c r="E9" s="32">
        <v>25</v>
      </c>
      <c r="F9" s="33" t="s">
        <v>59</v>
      </c>
      <c r="G9" s="38" t="s">
        <v>60</v>
      </c>
      <c r="H9" s="60" t="str">
        <f t="shared" si="0"/>
        <v>This cell will autopopulate.</v>
      </c>
    </row>
    <row r="10" spans="1:10" s="7" customFormat="1" ht="25.5" x14ac:dyDescent="0.25">
      <c r="A10" s="34" t="s">
        <v>51</v>
      </c>
      <c r="B10" s="66" t="s">
        <v>82</v>
      </c>
      <c r="C10" s="67"/>
      <c r="D10" s="67"/>
      <c r="E10" s="32">
        <v>25</v>
      </c>
      <c r="F10" s="33" t="s">
        <v>59</v>
      </c>
      <c r="G10" s="38" t="s">
        <v>60</v>
      </c>
      <c r="H10" s="60" t="str">
        <f t="shared" si="0"/>
        <v>This cell will autopopulate.</v>
      </c>
    </row>
    <row r="11" spans="1:10" s="7" customFormat="1" ht="26.25" thickBot="1" x14ac:dyDescent="0.3">
      <c r="A11" s="34" t="s">
        <v>52</v>
      </c>
      <c r="B11" s="66" t="s">
        <v>84</v>
      </c>
      <c r="C11" s="67"/>
      <c r="D11" s="67"/>
      <c r="E11" s="64">
        <v>5</v>
      </c>
      <c r="F11" s="33" t="s">
        <v>85</v>
      </c>
      <c r="G11" s="38" t="s">
        <v>86</v>
      </c>
      <c r="H11" s="60" t="str">
        <f t="shared" si="0"/>
        <v>This cell will autopopulate.</v>
      </c>
    </row>
    <row r="12" spans="1:10" s="7" customFormat="1" ht="20.25" thickBot="1" x14ac:dyDescent="0.3">
      <c r="A12" s="15" t="s">
        <v>83</v>
      </c>
      <c r="B12" s="70" t="s">
        <v>77</v>
      </c>
      <c r="C12" s="71"/>
      <c r="D12" s="71"/>
      <c r="E12" s="71"/>
      <c r="F12" s="72"/>
      <c r="G12" s="73"/>
      <c r="H12" s="16" t="str">
        <f>IF(ISERROR(MIN(SUM(H7:H8), SUM(H9:H10))+H11),"This cell will autopopulate.",MIN(SUM(H7:H8), SUM(H9:H10))+H11)</f>
        <v>This cell will autopopulate.</v>
      </c>
    </row>
    <row r="13" spans="1:10" s="6" customFormat="1" ht="18" customHeight="1" x14ac:dyDescent="0.25">
      <c r="A13" s="87" t="s">
        <v>1</v>
      </c>
      <c r="B13" s="87"/>
      <c r="C13" s="87"/>
      <c r="D13" s="87"/>
      <c r="E13" s="87"/>
      <c r="F13" s="87"/>
      <c r="G13" s="87"/>
      <c r="H13" s="87"/>
    </row>
    <row r="14" spans="1:10" s="6" customFormat="1" ht="18" customHeight="1" x14ac:dyDescent="0.25">
      <c r="A14" s="79" t="s">
        <v>72</v>
      </c>
      <c r="B14" s="79"/>
      <c r="C14" s="79"/>
      <c r="D14" s="79"/>
      <c r="E14" s="79"/>
      <c r="F14" s="79"/>
      <c r="G14" s="79"/>
      <c r="H14" s="79"/>
    </row>
    <row r="15" spans="1:10" s="7" customFormat="1" ht="30" customHeight="1" x14ac:dyDescent="0.25">
      <c r="A15" s="80" t="s">
        <v>89</v>
      </c>
      <c r="B15" s="81"/>
      <c r="C15" s="81"/>
      <c r="D15" s="81"/>
      <c r="E15" s="81"/>
      <c r="F15" s="81"/>
      <c r="G15" s="81"/>
      <c r="H15" s="82"/>
    </row>
    <row r="16" spans="1:10" s="24" customFormat="1" x14ac:dyDescent="0.25">
      <c r="A16" s="26" t="s">
        <v>0</v>
      </c>
      <c r="B16" s="93" t="s">
        <v>6</v>
      </c>
      <c r="C16" s="93"/>
      <c r="D16" s="93"/>
      <c r="E16" s="74" t="s">
        <v>17</v>
      </c>
      <c r="F16" s="74"/>
      <c r="G16" s="59" t="s">
        <v>18</v>
      </c>
      <c r="H16" s="30" t="s">
        <v>2</v>
      </c>
    </row>
    <row r="17" spans="1:9" s="24" customFormat="1" x14ac:dyDescent="0.25">
      <c r="A17" s="31" t="s">
        <v>8</v>
      </c>
      <c r="B17" s="75" t="s">
        <v>54</v>
      </c>
      <c r="C17" s="75"/>
      <c r="D17" s="75"/>
      <c r="E17" s="69" t="s">
        <v>19</v>
      </c>
      <c r="F17" s="69"/>
      <c r="G17" s="44" t="s">
        <v>20</v>
      </c>
      <c r="H17" s="61" t="str">
        <f t="shared" ref="H17:H23" si="1">IF(ISERROR(E17*G17),"This cell will autopopulate.",(E17*G17))</f>
        <v>This cell will autopopulate.</v>
      </c>
    </row>
    <row r="18" spans="1:9" s="24" customFormat="1" x14ac:dyDescent="0.25">
      <c r="A18" s="31"/>
      <c r="B18" s="75" t="s">
        <v>53</v>
      </c>
      <c r="C18" s="75"/>
      <c r="D18" s="75"/>
      <c r="E18" s="76"/>
      <c r="F18" s="77"/>
      <c r="G18" s="77"/>
      <c r="H18" s="78"/>
    </row>
    <row r="19" spans="1:9" s="24" customFormat="1" x14ac:dyDescent="0.25">
      <c r="A19" s="31" t="s">
        <v>16</v>
      </c>
      <c r="B19" s="75" t="s">
        <v>21</v>
      </c>
      <c r="C19" s="75"/>
      <c r="D19" s="75"/>
      <c r="E19" s="69" t="s">
        <v>19</v>
      </c>
      <c r="F19" s="69"/>
      <c r="G19" s="44" t="s">
        <v>20</v>
      </c>
      <c r="H19" s="61" t="str">
        <f t="shared" si="1"/>
        <v>This cell will autopopulate.</v>
      </c>
    </row>
    <row r="20" spans="1:9" s="24" customFormat="1" x14ac:dyDescent="0.25">
      <c r="A20" s="31" t="s">
        <v>26</v>
      </c>
      <c r="B20" s="68" t="s">
        <v>22</v>
      </c>
      <c r="C20" s="68"/>
      <c r="D20" s="68"/>
      <c r="E20" s="69" t="s">
        <v>19</v>
      </c>
      <c r="F20" s="69"/>
      <c r="G20" s="44" t="s">
        <v>20</v>
      </c>
      <c r="H20" s="61" t="str">
        <f t="shared" si="1"/>
        <v>This cell will autopopulate.</v>
      </c>
    </row>
    <row r="21" spans="1:9" s="24" customFormat="1" x14ac:dyDescent="0.25">
      <c r="A21" s="31" t="s">
        <v>27</v>
      </c>
      <c r="B21" s="68" t="s">
        <v>23</v>
      </c>
      <c r="C21" s="68"/>
      <c r="D21" s="68"/>
      <c r="E21" s="69" t="s">
        <v>19</v>
      </c>
      <c r="F21" s="69"/>
      <c r="G21" s="44" t="s">
        <v>20</v>
      </c>
      <c r="H21" s="61" t="str">
        <f t="shared" si="1"/>
        <v>This cell will autopopulate.</v>
      </c>
    </row>
    <row r="22" spans="1:9" s="24" customFormat="1" x14ac:dyDescent="0.25">
      <c r="A22" s="31" t="s">
        <v>28</v>
      </c>
      <c r="B22" s="68" t="s">
        <v>24</v>
      </c>
      <c r="C22" s="68"/>
      <c r="D22" s="68"/>
      <c r="E22" s="69" t="s">
        <v>19</v>
      </c>
      <c r="F22" s="69"/>
      <c r="G22" s="44" t="s">
        <v>20</v>
      </c>
      <c r="H22" s="61" t="str">
        <f t="shared" si="1"/>
        <v>This cell will autopopulate.</v>
      </c>
    </row>
    <row r="23" spans="1:9" s="24" customFormat="1" ht="15.75" thickBot="1" x14ac:dyDescent="0.3">
      <c r="A23" s="31" t="s">
        <v>29</v>
      </c>
      <c r="B23" s="68" t="s">
        <v>25</v>
      </c>
      <c r="C23" s="68"/>
      <c r="D23" s="68"/>
      <c r="E23" s="69" t="s">
        <v>19</v>
      </c>
      <c r="F23" s="69"/>
      <c r="G23" s="44" t="s">
        <v>20</v>
      </c>
      <c r="H23" s="61" t="str">
        <f t="shared" si="1"/>
        <v>This cell will autopopulate.</v>
      </c>
    </row>
    <row r="24" spans="1:9" s="24" customFormat="1" ht="20.25" thickBot="1" x14ac:dyDescent="0.3">
      <c r="A24" s="31" t="s">
        <v>30</v>
      </c>
      <c r="B24" s="70" t="s">
        <v>76</v>
      </c>
      <c r="C24" s="71"/>
      <c r="D24" s="71"/>
      <c r="E24" s="71"/>
      <c r="F24" s="71"/>
      <c r="G24" s="73"/>
      <c r="H24" s="16" t="str">
        <f>IF(ISERROR(SUM(H19:H23)+H17),"This cell will autopopulate.",SUM(H19:H23)+H17)</f>
        <v>This cell will autopopulate.</v>
      </c>
    </row>
    <row r="25" spans="1:9" s="24" customFormat="1" x14ac:dyDescent="0.25">
      <c r="A25" s="87" t="s">
        <v>1</v>
      </c>
      <c r="B25" s="87"/>
      <c r="C25" s="87"/>
      <c r="D25" s="87"/>
      <c r="E25" s="87"/>
      <c r="F25" s="87"/>
      <c r="G25" s="87"/>
      <c r="H25" s="87"/>
    </row>
    <row r="26" spans="1:9" s="24" customFormat="1" ht="29.25" customHeight="1" x14ac:dyDescent="0.25">
      <c r="A26" s="79" t="s">
        <v>73</v>
      </c>
      <c r="B26" s="79"/>
      <c r="C26" s="79"/>
      <c r="D26" s="79"/>
      <c r="E26" s="79"/>
      <c r="F26" s="79"/>
      <c r="G26" s="79"/>
      <c r="H26" s="79"/>
    </row>
    <row r="27" spans="1:9" s="24" customFormat="1" x14ac:dyDescent="0.25">
      <c r="A27" s="26" t="s">
        <v>0</v>
      </c>
      <c r="B27" s="93" t="s">
        <v>6</v>
      </c>
      <c r="C27" s="93"/>
      <c r="D27" s="93"/>
      <c r="E27" s="27" t="s">
        <v>7</v>
      </c>
      <c r="F27" s="59" t="s">
        <v>9</v>
      </c>
      <c r="G27" s="29" t="s">
        <v>4</v>
      </c>
      <c r="H27" s="30" t="s">
        <v>61</v>
      </c>
    </row>
    <row r="28" spans="1:9" s="7" customFormat="1" ht="95.25" customHeight="1" x14ac:dyDescent="0.25">
      <c r="A28" s="94" t="s">
        <v>11</v>
      </c>
      <c r="B28" s="66" t="s">
        <v>90</v>
      </c>
      <c r="C28" s="67"/>
      <c r="D28" s="67"/>
      <c r="E28" s="32">
        <v>3</v>
      </c>
      <c r="F28" s="33" t="s">
        <v>57</v>
      </c>
      <c r="G28" s="62" t="s">
        <v>58</v>
      </c>
      <c r="H28" s="57" t="str">
        <f>IF(ISERROR(E28*G28),"This cell will autopopulate.",(E28*G28))</f>
        <v>This cell will autopopulate.</v>
      </c>
    </row>
    <row r="29" spans="1:9" s="7" customFormat="1" ht="15" customHeight="1" x14ac:dyDescent="0.25">
      <c r="A29" s="95"/>
      <c r="B29" s="103" t="s">
        <v>31</v>
      </c>
      <c r="C29" s="104"/>
      <c r="D29" s="104"/>
      <c r="E29" s="57" t="s">
        <v>34</v>
      </c>
      <c r="F29" s="58" t="s">
        <v>32</v>
      </c>
      <c r="G29" s="58" t="s">
        <v>35</v>
      </c>
      <c r="H29" s="57" t="s">
        <v>50</v>
      </c>
    </row>
    <row r="30" spans="1:9" s="7" customFormat="1" ht="39" customHeight="1" x14ac:dyDescent="0.25">
      <c r="A30" s="95"/>
      <c r="B30" s="105"/>
      <c r="C30" s="106"/>
      <c r="D30" s="106"/>
      <c r="E30" s="32" t="s">
        <v>36</v>
      </c>
      <c r="F30" s="49" t="s">
        <v>46</v>
      </c>
      <c r="G30" s="46" t="s">
        <v>41</v>
      </c>
      <c r="H30" s="53">
        <v>0.05</v>
      </c>
      <c r="I30" s="56"/>
    </row>
    <row r="31" spans="1:9" s="7" customFormat="1" ht="67.5" customHeight="1" x14ac:dyDescent="0.25">
      <c r="A31" s="95"/>
      <c r="B31" s="105"/>
      <c r="C31" s="106"/>
      <c r="D31" s="106"/>
      <c r="E31" s="32" t="s">
        <v>37</v>
      </c>
      <c r="F31" s="49" t="s">
        <v>47</v>
      </c>
      <c r="G31" s="47" t="s">
        <v>42</v>
      </c>
      <c r="H31" s="53">
        <v>0.02</v>
      </c>
      <c r="I31" s="56"/>
    </row>
    <row r="32" spans="1:9" s="7" customFormat="1" ht="39" customHeight="1" x14ac:dyDescent="0.25">
      <c r="A32" s="95"/>
      <c r="B32" s="105"/>
      <c r="C32" s="106"/>
      <c r="D32" s="106"/>
      <c r="E32" s="32" t="s">
        <v>38</v>
      </c>
      <c r="F32" s="49" t="s">
        <v>33</v>
      </c>
      <c r="G32" s="48" t="s">
        <v>43</v>
      </c>
      <c r="H32" s="53">
        <v>0.02</v>
      </c>
      <c r="I32" s="56"/>
    </row>
    <row r="33" spans="1:8" s="7" customFormat="1" ht="39" customHeight="1" x14ac:dyDescent="0.25">
      <c r="A33" s="95"/>
      <c r="B33" s="105"/>
      <c r="C33" s="106"/>
      <c r="D33" s="106"/>
      <c r="E33" s="50" t="s">
        <v>39</v>
      </c>
      <c r="F33" s="51" t="s">
        <v>48</v>
      </c>
      <c r="G33" s="48" t="s">
        <v>44</v>
      </c>
      <c r="H33" s="54">
        <v>0.01</v>
      </c>
    </row>
    <row r="34" spans="1:8" s="7" customFormat="1" ht="39" customHeight="1" thickBot="1" x14ac:dyDescent="0.3">
      <c r="A34" s="96"/>
      <c r="B34" s="107"/>
      <c r="C34" s="108"/>
      <c r="D34" s="108"/>
      <c r="E34" s="32" t="s">
        <v>40</v>
      </c>
      <c r="F34" s="49" t="s">
        <v>49</v>
      </c>
      <c r="G34" s="52" t="s">
        <v>45</v>
      </c>
      <c r="H34" s="53">
        <v>0.01</v>
      </c>
    </row>
    <row r="35" spans="1:8" s="7" customFormat="1" ht="16.5" customHeight="1" thickBot="1" x14ac:dyDescent="0.3">
      <c r="A35" s="45"/>
      <c r="B35" s="109" t="s">
        <v>65</v>
      </c>
      <c r="C35" s="110"/>
      <c r="D35" s="110"/>
      <c r="E35" s="110"/>
      <c r="F35" s="110"/>
      <c r="G35" s="110"/>
      <c r="H35" s="55" t="str">
        <f>IF(ISERROR((G28/36)*H30+(G28/36)*H31+(G28/36)*H32+(G28/36)*H33+(G28/36)*H34),"This cell will autopopulate.",(G28/36)*H30+(G28/36)*H31+(G28/36)*H32+(G28/36)*H33+(G28/36)*H321/36)</f>
        <v>This cell will autopopulate.</v>
      </c>
    </row>
    <row r="36" spans="1:8" s="7" customFormat="1" ht="20.25" thickBot="1" x14ac:dyDescent="0.3">
      <c r="A36" s="42" t="s">
        <v>55</v>
      </c>
      <c r="B36" s="111" t="s">
        <v>75</v>
      </c>
      <c r="C36" s="72"/>
      <c r="D36" s="72"/>
      <c r="E36" s="72"/>
      <c r="F36" s="72"/>
      <c r="G36" s="112"/>
      <c r="H36" s="43" t="str">
        <f>H28</f>
        <v>This cell will autopopulate.</v>
      </c>
    </row>
    <row r="37" spans="1:8" s="7" customFormat="1" ht="15.75" thickBot="1" x14ac:dyDescent="0.3">
      <c r="A37" s="10" t="s">
        <v>0</v>
      </c>
      <c r="B37" s="113" t="s">
        <v>6</v>
      </c>
      <c r="C37" s="114"/>
      <c r="D37" s="115"/>
      <c r="E37" s="19" t="s">
        <v>7</v>
      </c>
      <c r="F37" s="20" t="s">
        <v>9</v>
      </c>
      <c r="G37" s="9" t="s">
        <v>4</v>
      </c>
      <c r="H37" s="11" t="s">
        <v>2</v>
      </c>
    </row>
    <row r="38" spans="1:8" s="7" customFormat="1" ht="80.25" customHeight="1" thickBot="1" x14ac:dyDescent="0.3">
      <c r="A38" s="17" t="s">
        <v>56</v>
      </c>
      <c r="B38" s="116" t="s">
        <v>74</v>
      </c>
      <c r="C38" s="117"/>
      <c r="D38" s="117"/>
      <c r="E38" s="21">
        <v>1</v>
      </c>
      <c r="F38" s="22" t="s">
        <v>63</v>
      </c>
      <c r="G38" s="18" t="s">
        <v>64</v>
      </c>
      <c r="H38" s="12" t="str">
        <f>IF(ISERROR(E38*G38),"This cell will autopopulate.",E38*G38)</f>
        <v>This cell will autopopulate.</v>
      </c>
    </row>
    <row r="39" spans="1:8" s="7" customFormat="1" ht="20.25" thickBot="1" x14ac:dyDescent="0.3">
      <c r="A39" s="34" t="s">
        <v>87</v>
      </c>
      <c r="B39" s="111" t="s">
        <v>78</v>
      </c>
      <c r="C39" s="72"/>
      <c r="D39" s="72"/>
      <c r="E39" s="72"/>
      <c r="F39" s="72"/>
      <c r="G39" s="112"/>
      <c r="H39" s="43" t="str">
        <f>H38</f>
        <v>This cell will autopopulate.</v>
      </c>
    </row>
    <row r="40" spans="1:8" s="7" customFormat="1" ht="30.75" customHeight="1" x14ac:dyDescent="0.25">
      <c r="A40" s="34">
        <v>1.5</v>
      </c>
      <c r="B40" s="102" t="s">
        <v>93</v>
      </c>
      <c r="C40" s="102"/>
      <c r="D40" s="102"/>
      <c r="E40" s="102"/>
      <c r="F40" s="102"/>
      <c r="G40" s="102"/>
      <c r="H40" s="65" t="str">
        <f>IF(ISERROR(H39+H36+H24+H12),"This cell will autopopulate.",(H39+H36+H24+H12))</f>
        <v>This cell will autopopulate.</v>
      </c>
    </row>
    <row r="41" spans="1:8" s="23" customFormat="1" ht="14.25" x14ac:dyDescent="0.2">
      <c r="A41" s="39" t="s">
        <v>0</v>
      </c>
      <c r="B41" s="87" t="s">
        <v>6</v>
      </c>
      <c r="C41" s="87"/>
      <c r="D41" s="87"/>
      <c r="E41" s="87"/>
      <c r="F41" s="87"/>
      <c r="G41" s="87"/>
      <c r="H41" s="87"/>
    </row>
    <row r="42" spans="1:8" ht="21.75" customHeight="1" x14ac:dyDescent="0.25">
      <c r="A42" s="83" t="s">
        <v>91</v>
      </c>
      <c r="B42" s="84"/>
      <c r="C42" s="84"/>
      <c r="D42" s="84"/>
      <c r="E42" s="84"/>
      <c r="F42" s="84"/>
      <c r="G42" s="84"/>
      <c r="H42" s="84"/>
    </row>
    <row r="43" spans="1:8" ht="18.75" customHeight="1" x14ac:dyDescent="0.25">
      <c r="A43" s="85" t="s">
        <v>13</v>
      </c>
      <c r="B43" s="86"/>
      <c r="C43" s="86"/>
      <c r="D43" s="86"/>
      <c r="E43" s="86"/>
      <c r="F43" s="86"/>
      <c r="G43" s="86"/>
      <c r="H43" s="86"/>
    </row>
    <row r="44" spans="1:8" s="23" customFormat="1" ht="45" customHeight="1" x14ac:dyDescent="0.2">
      <c r="A44" s="40">
        <v>2.1</v>
      </c>
      <c r="B44" s="99" t="s">
        <v>92</v>
      </c>
      <c r="C44" s="100"/>
      <c r="D44" s="100"/>
      <c r="E44" s="100"/>
      <c r="F44" s="100"/>
      <c r="G44" s="100"/>
      <c r="H44" s="101"/>
    </row>
    <row r="45" spans="1:8" s="6" customFormat="1" ht="48" customHeight="1" x14ac:dyDescent="0.25">
      <c r="A45" s="97" t="s">
        <v>95</v>
      </c>
      <c r="B45" s="98"/>
      <c r="C45" s="98"/>
      <c r="D45" s="98"/>
      <c r="E45" s="98"/>
      <c r="F45" s="98"/>
      <c r="G45" s="98"/>
      <c r="H45" s="98"/>
    </row>
    <row r="46" spans="1:8" s="7" customFormat="1" ht="16.5" customHeight="1" x14ac:dyDescent="0.25">
      <c r="A46" s="26" t="s">
        <v>0</v>
      </c>
      <c r="B46" s="93" t="s">
        <v>6</v>
      </c>
      <c r="C46" s="93"/>
      <c r="D46" s="93"/>
      <c r="E46" s="27" t="s">
        <v>7</v>
      </c>
      <c r="F46" s="28" t="s">
        <v>9</v>
      </c>
      <c r="G46" s="29" t="s">
        <v>4</v>
      </c>
      <c r="H46" s="30" t="s">
        <v>62</v>
      </c>
    </row>
    <row r="47" spans="1:8" s="7" customFormat="1" ht="25.5" customHeight="1" x14ac:dyDescent="0.25">
      <c r="A47" s="31" t="s">
        <v>66</v>
      </c>
      <c r="B47" s="66" t="s">
        <v>79</v>
      </c>
      <c r="C47" s="67"/>
      <c r="D47" s="67"/>
      <c r="E47" s="32">
        <v>25</v>
      </c>
      <c r="F47" s="33" t="s">
        <v>59</v>
      </c>
      <c r="G47" s="38" t="s">
        <v>60</v>
      </c>
      <c r="H47" s="60" t="str">
        <f>IF(ISERROR(E47*G47),"This cell will autopopulate.",E47*G47*5)</f>
        <v>This cell will autopopulate.</v>
      </c>
    </row>
    <row r="48" spans="1:8" s="7" customFormat="1" ht="25.5" customHeight="1" x14ac:dyDescent="0.25">
      <c r="A48" s="31" t="s">
        <v>67</v>
      </c>
      <c r="B48" s="66" t="s">
        <v>80</v>
      </c>
      <c r="C48" s="67"/>
      <c r="D48" s="67"/>
      <c r="E48" s="32">
        <v>25</v>
      </c>
      <c r="F48" s="33" t="s">
        <v>59</v>
      </c>
      <c r="G48" s="38" t="s">
        <v>60</v>
      </c>
      <c r="H48" s="60" t="str">
        <f t="shared" ref="H48:H50" si="2">IF(ISERROR(E48*G48),"This cell will autopopulate.",E48*G48*5)</f>
        <v>This cell will autopopulate.</v>
      </c>
    </row>
    <row r="49" spans="1:8" s="7" customFormat="1" ht="25.5" customHeight="1" x14ac:dyDescent="0.25">
      <c r="A49" s="31" t="s">
        <v>68</v>
      </c>
      <c r="B49" s="66" t="s">
        <v>81</v>
      </c>
      <c r="C49" s="67"/>
      <c r="D49" s="67"/>
      <c r="E49" s="32">
        <v>25</v>
      </c>
      <c r="F49" s="33" t="s">
        <v>59</v>
      </c>
      <c r="G49" s="38" t="s">
        <v>60</v>
      </c>
      <c r="H49" s="60" t="str">
        <f t="shared" si="2"/>
        <v>This cell will autopopulate.</v>
      </c>
    </row>
    <row r="50" spans="1:8" s="7" customFormat="1" ht="25.5" customHeight="1" x14ac:dyDescent="0.25">
      <c r="A50" s="63" t="s">
        <v>69</v>
      </c>
      <c r="B50" s="66" t="s">
        <v>82</v>
      </c>
      <c r="C50" s="67"/>
      <c r="D50" s="67"/>
      <c r="E50" s="32">
        <v>25</v>
      </c>
      <c r="F50" s="33" t="s">
        <v>59</v>
      </c>
      <c r="G50" s="38" t="s">
        <v>60</v>
      </c>
      <c r="H50" s="60" t="str">
        <f t="shared" si="2"/>
        <v>This cell will autopopulate.</v>
      </c>
    </row>
    <row r="51" spans="1:8" s="7" customFormat="1" ht="101.25" customHeight="1" x14ac:dyDescent="0.25">
      <c r="A51" s="31" t="s">
        <v>70</v>
      </c>
      <c r="B51" s="66" t="s">
        <v>90</v>
      </c>
      <c r="C51" s="67"/>
      <c r="D51" s="67"/>
      <c r="E51" s="32">
        <v>1</v>
      </c>
      <c r="F51" s="33" t="s">
        <v>14</v>
      </c>
      <c r="G51" s="41" t="s">
        <v>10</v>
      </c>
      <c r="H51" s="32" t="str">
        <f>IF(ISERROR(E51*G51),"This cell will autopopulate.",E51*G51)</f>
        <v>This cell will autopopulate.</v>
      </c>
    </row>
    <row r="52" spans="1:8" x14ac:dyDescent="0.25">
      <c r="A52" s="25"/>
      <c r="B52" s="35"/>
      <c r="C52" s="35"/>
      <c r="D52" s="35"/>
      <c r="E52" s="36"/>
      <c r="F52" s="36"/>
      <c r="G52" s="36"/>
      <c r="H52" s="37"/>
    </row>
    <row r="53" spans="1:8" x14ac:dyDescent="0.25">
      <c r="A53" s="25"/>
      <c r="B53" s="35"/>
      <c r="C53" s="35"/>
      <c r="D53" s="35"/>
      <c r="E53" s="36"/>
      <c r="F53" s="36"/>
      <c r="G53" s="36"/>
      <c r="H53" s="37"/>
    </row>
  </sheetData>
  <sheetProtection selectLockedCells="1"/>
  <mergeCells count="55">
    <mergeCell ref="B51:D51"/>
    <mergeCell ref="B48:D48"/>
    <mergeCell ref="A45:H45"/>
    <mergeCell ref="B44:H44"/>
    <mergeCell ref="B46:D46"/>
    <mergeCell ref="B49:D49"/>
    <mergeCell ref="B50:D50"/>
    <mergeCell ref="B47:D47"/>
    <mergeCell ref="A2:E2"/>
    <mergeCell ref="A3:H3"/>
    <mergeCell ref="G2:H2"/>
    <mergeCell ref="B28:D28"/>
    <mergeCell ref="A4:H4"/>
    <mergeCell ref="A5:H5"/>
    <mergeCell ref="B7:D7"/>
    <mergeCell ref="B6:D6"/>
    <mergeCell ref="A13:H13"/>
    <mergeCell ref="A14:H14"/>
    <mergeCell ref="B16:D16"/>
    <mergeCell ref="A28:A34"/>
    <mergeCell ref="B8:D8"/>
    <mergeCell ref="B17:D17"/>
    <mergeCell ref="B29:D34"/>
    <mergeCell ref="A25:H25"/>
    <mergeCell ref="A26:H26"/>
    <mergeCell ref="A15:H15"/>
    <mergeCell ref="B24:G24"/>
    <mergeCell ref="A42:H42"/>
    <mergeCell ref="A43:H43"/>
    <mergeCell ref="B41:H41"/>
    <mergeCell ref="B40:G40"/>
    <mergeCell ref="E23:F23"/>
    <mergeCell ref="B27:D27"/>
    <mergeCell ref="B23:D23"/>
    <mergeCell ref="B35:G35"/>
    <mergeCell ref="B39:G39"/>
    <mergeCell ref="B37:D37"/>
    <mergeCell ref="B38:D38"/>
    <mergeCell ref="B36:G36"/>
    <mergeCell ref="B9:D9"/>
    <mergeCell ref="B22:D22"/>
    <mergeCell ref="E19:F19"/>
    <mergeCell ref="E20:F20"/>
    <mergeCell ref="E21:F21"/>
    <mergeCell ref="E22:F22"/>
    <mergeCell ref="B12:G12"/>
    <mergeCell ref="E16:F16"/>
    <mergeCell ref="B19:D19"/>
    <mergeCell ref="B20:D20"/>
    <mergeCell ref="E17:F17"/>
    <mergeCell ref="B21:D21"/>
    <mergeCell ref="B11:D11"/>
    <mergeCell ref="B10:D10"/>
    <mergeCell ref="B18:D18"/>
    <mergeCell ref="E18:H18"/>
  </mergeCells>
  <pageMargins left="0.7" right="0.7" top="0.75" bottom="0.75" header="0.3" footer="0.3"/>
  <pageSetup scale="63" fitToHeight="2" orientation="landscape" r:id="rId1"/>
  <headerFooter>
    <oddHeader xml:space="preserve">&amp;CJEA Solicitation#&lt;&lt;&gt;&gt;
Appendix B - Response Workbook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4E7A6CA0008041B529864F2CCE0609" ma:contentTypeVersion="46" ma:contentTypeDescription="Create a new document." ma:contentTypeScope="" ma:versionID="aa8a934e4c5a3b0b4f10c9288f581181">
  <xsd:schema xmlns:xsd="http://www.w3.org/2001/XMLSchema" xmlns:xs="http://www.w3.org/2001/XMLSchema" xmlns:p="http://schemas.microsoft.com/office/2006/metadata/properties" xmlns:ns1="http://schemas.microsoft.com/sharepoint/v3" xmlns:ns2="b3fec781-62d2-4f50-9b0f-56b6ddda0866" xmlns:ns3="http://schemas.microsoft.com/sharepoint/v4" xmlns:ns4="53dbc0f4-2d3d-44b3-9905-25b4807b1361" xmlns:ns5="af23f7e8-60b8-4754-8d26-933e50c84a94" xmlns:ns6="c0086056-5044-4a33-b29f-c75672ab2bba" xmlns:ns7="a6a118c7-e855-4f4e-b8ad-80e33b796d81" targetNamespace="http://schemas.microsoft.com/office/2006/metadata/properties" ma:root="true" ma:fieldsID="f2c60721c58e9a6a9ae74d759cd201e3" ns1:_="" ns2:_="" ns3:_="" ns4:_="" ns5:_="" ns6:_="" ns7:_="">
    <xsd:import namespace="http://schemas.microsoft.com/sharepoint/v3"/>
    <xsd:import namespace="b3fec781-62d2-4f50-9b0f-56b6ddda0866"/>
    <xsd:import namespace="http://schemas.microsoft.com/sharepoint/v4"/>
    <xsd:import namespace="53dbc0f4-2d3d-44b3-9905-25b4807b1361"/>
    <xsd:import namespace="af23f7e8-60b8-4754-8d26-933e50c84a94"/>
    <xsd:import namespace="c0086056-5044-4a33-b29f-c75672ab2bba"/>
    <xsd:import namespace="a6a118c7-e855-4f4e-b8ad-80e33b796d81"/>
    <xsd:element name="properties">
      <xsd:complexType>
        <xsd:sequence>
          <xsd:element name="documentManagement">
            <xsd:complexType>
              <xsd:all>
                <xsd:element ref="ns2:Document_x0020_Type" minOccurs="0"/>
                <xsd:element ref="ns2:Spec_x0020__x0023_" minOccurs="0"/>
                <xsd:element ref="ns1:EmailSender" minOccurs="0"/>
                <xsd:element ref="ns1:EmailTo" minOccurs="0"/>
                <xsd:element ref="ns1:EmailCc" minOccurs="0"/>
                <xsd:element ref="ns1:EmailFrom" minOccurs="0"/>
                <xsd:element ref="ns1:EmailSubject" minOccurs="0"/>
                <xsd:element ref="ns3:EmailHeaders" minOccurs="0"/>
                <xsd:element ref="ns4:_dlc_DocId" minOccurs="0"/>
                <xsd:element ref="ns4:_dlc_DocIdUrl" minOccurs="0"/>
                <xsd:element ref="ns4:_dlc_DocIdPersistId" minOccurs="0"/>
                <xsd:element ref="ns5:Spec_x0020__x0023_" minOccurs="0"/>
                <xsd:element ref="ns5:SRC" minOccurs="0"/>
                <xsd:element ref="ns5:SRC_x003a_SRC_x0020_Date" minOccurs="0"/>
                <xsd:element ref="ns6:Doc_x0020_Type" minOccurs="0"/>
                <xsd:element ref="ns6:contract_x0020_document" minOccurs="0"/>
                <xsd:element ref="ns6:S_Year" minOccurs="0"/>
                <xsd:element ref="ns7:Spec_x0020__x0023__x003a_Spec_Year" minOccurs="0"/>
                <xsd:element ref="ns7:Spec_x0020__x0023__x003a_ID" minOccurs="0"/>
                <xsd:element ref="ns7:Spec_x0020__x0023__x003a_Spec_x0020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Sender" ma:index="10" nillable="true" ma:displayName="E-Mail Sender" ma:hidden="true" ma:internalName="EmailSender">
      <xsd:simpleType>
        <xsd:restriction base="dms:Note">
          <xsd:maxLength value="255"/>
        </xsd:restriction>
      </xsd:simpleType>
    </xsd:element>
    <xsd:element name="EmailTo" ma:index="11" nillable="true" ma:displayName="E-Mail To" ma:hidden="true" ma:internalName="EmailTo">
      <xsd:simpleType>
        <xsd:restriction base="dms:Note">
          <xsd:maxLength value="255"/>
        </xsd:restriction>
      </xsd:simpleType>
    </xsd:element>
    <xsd:element name="EmailCc" ma:index="12" nillable="true" ma:displayName="E-Mail Cc" ma:hidden="true" ma:internalName="EmailCc">
      <xsd:simpleType>
        <xsd:restriction base="dms:Note">
          <xsd:maxLength value="255"/>
        </xsd:restriction>
      </xsd:simpleType>
    </xsd:element>
    <xsd:element name="EmailFrom" ma:index="13" nillable="true" ma:displayName="E-Mail From" ma:hidden="true" ma:internalName="EmailFrom">
      <xsd:simpleType>
        <xsd:restriction base="dms:Text"/>
      </xsd:simpleType>
    </xsd:element>
    <xsd:element name="EmailSubject" ma:index="14" nillable="true" ma:displayName="E-Mail Subject"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fec781-62d2-4f50-9b0f-56b6ddda0866" elementFormDefault="qualified">
    <xsd:import namespace="http://schemas.microsoft.com/office/2006/documentManagement/types"/>
    <xsd:import namespace="http://schemas.microsoft.com/office/infopath/2007/PartnerControls"/>
    <xsd:element name="Document_x0020_Type" ma:index="8" nillable="true" ma:displayName="Document Type" ma:format="Dropdown" ma:internalName="Document_x0020_Type">
      <xsd:simpleType>
        <xsd:restriction base="dms:Choice">
          <xsd:enumeration value="Awards Committee Audio"/>
          <xsd:enumeration value="Protest Audio"/>
          <xsd:enumeration value="Presentation Audio"/>
          <xsd:enumeration value="Scanned Bids"/>
          <xsd:enumeration value="Public Meeting Audio"/>
        </xsd:restriction>
      </xsd:simpleType>
    </xsd:element>
    <xsd:element name="Spec_x0020__x0023_" ma:index="9" nillable="true" ma:displayName="Spec #" ma:internalName="Spec_x0020__x0023_0">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EmailHeaders" ma:index="15" nillable="true" ma:displayName="E-Mail Headers" ma:hidden="true" ma:internalName="EmailHeader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3dbc0f4-2d3d-44b3-9905-25b4807b1361"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f23f7e8-60b8-4754-8d26-933e50c84a94" elementFormDefault="qualified">
    <xsd:import namespace="http://schemas.microsoft.com/office/2006/documentManagement/types"/>
    <xsd:import namespace="http://schemas.microsoft.com/office/infopath/2007/PartnerControls"/>
    <xsd:element name="Spec_x0020__x0023_" ma:index="19" nillable="true" ma:displayName="Spec #" ma:indexed="true" ma:list="{f216dc39-98b2-4258-a383-8b4dfd5b7808}" ma:internalName="Spec_x0020__x0023_" ma:readOnly="false" ma:showField="Spec_x0020__x0023_" ma:web="44a8945a-6981-4b2f-a082-69e9c10e9d23">
      <xsd:simpleType>
        <xsd:restriction base="dms:Lookup"/>
      </xsd:simpleType>
    </xsd:element>
    <xsd:element name="SRC" ma:index="20" nillable="true" ma:displayName="SRC" ma:list="{f216dc39-98b2-4258-a383-8b4dfd5b7808}" ma:internalName="SRC" ma:readOnly="false" ma:showField="SRC_x0020_Date" ma:web="44a8945a-6981-4b2f-a082-69e9c10e9d23">
      <xsd:simpleType>
        <xsd:restriction base="dms:Lookup"/>
      </xsd:simpleType>
    </xsd:element>
    <xsd:element name="SRC_x003a_SRC_x0020_Date" ma:index="21" nillable="true" ma:displayName="SRC:SRC Date" ma:list="{f216dc39-98b2-4258-a383-8b4dfd5b7808}" ma:internalName="SRC_x003a_SRC_x0020_Date" ma:readOnly="true" ma:showField="SRC_x0020_Date" ma:web="44a8945a-6981-4b2f-a082-69e9c10e9d23">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0086056-5044-4a33-b29f-c75672ab2bba" elementFormDefault="qualified">
    <xsd:import namespace="http://schemas.microsoft.com/office/2006/documentManagement/types"/>
    <xsd:import namespace="http://schemas.microsoft.com/office/infopath/2007/PartnerControls"/>
    <xsd:element name="Doc_x0020_Type" ma:index="22" nillable="true" ma:displayName="Doc Type" ma:format="Dropdown" ma:internalName="Doc_x0020_Type">
      <xsd:simpleType>
        <xsd:restriction base="dms:Choice">
          <xsd:enumeration value="Advertisement AffidavitIFB or RFP"/>
          <xsd:enumeration value="Appendix A Technical Specification"/>
          <xsd:enumeration value="Appendix A Design Build Terms and Articles"/>
          <xsd:enumeration value="Appendix A Response Form"/>
          <xsd:enumeration value="Appendix A Response Workbook"/>
          <xsd:enumeration value="Appendix B JSEB firm Form"/>
          <xsd:enumeration value="Appendix B Subcontractor Form"/>
          <xsd:enumeration value="Appendix B Demolition Debris Form"/>
          <xsd:enumeration value="Appendix B Min Qualification Form"/>
          <xsd:enumeration value="Appendix B Bid Form / Proposal Form"/>
          <xsd:enumeration value="Appendix B Bid Workbook"/>
          <xsd:enumeration value="Appendix B Other forms"/>
          <xsd:enumeration value="Appendix C Other Bid / Proposal documentation"/>
          <xsd:enumeration value="Appendix D SJRPP Technical Specification"/>
          <xsd:enumeration value="Appendix D Engineering Sample Contract"/>
          <xsd:enumeration value="Addendum"/>
          <xsd:enumeration value="Addendum 1"/>
          <xsd:enumeration value="Addendum 2"/>
          <xsd:enumeration value="Addendum 3"/>
          <xsd:enumeration value="Addendum 4"/>
          <xsd:enumeration value="Addendum 5"/>
          <xsd:enumeration value="Addendum 6"/>
          <xsd:enumeration value="Addendum 7"/>
          <xsd:enumeration value="Addendum 8"/>
          <xsd:enumeration value="Addendum 9"/>
          <xsd:enumeration value="Addendum 10"/>
          <xsd:enumeration value="Addendum 11"/>
          <xsd:enumeration value="Appendix A Drawings"/>
          <xsd:enumeration value="Audio"/>
          <xsd:enumeration value="Audio-Protest"/>
          <xsd:enumeration value="Audio-Awards Committee"/>
          <xsd:enumeration value="Audio-Presentation"/>
          <xsd:enumeration value="Audio-Public Evaluation"/>
          <xsd:enumeration value="BAFO Request"/>
          <xsd:enumeration value="BAFO Response"/>
          <xsd:enumeration value="Bid Tab"/>
          <xsd:enumeration value="Contract documents"/>
          <xsd:enumeration value="Contract Amendment 1"/>
          <xsd:enumeration value="Contract Amendment 2"/>
          <xsd:enumeration value="Contract Amendment 3"/>
          <xsd:enumeration value="Contract Executed"/>
          <xsd:enumeration value="Contract Negotiation"/>
          <xsd:enumeration value="Contract Risk Assessment"/>
          <xsd:enumeration value="Cover Sheet"/>
          <xsd:enumeration value="Disqualification letter Bid/RFP"/>
          <xsd:enumeration value="Drawings"/>
          <xsd:enumeration value="Evaluation Matrix Form as Solicited"/>
          <xsd:enumeration value="Evaluation Matrix Results from Evaluators"/>
          <xsd:enumeration value="Evaluation Matrix Results from Evaluators BAFO"/>
          <xsd:enumeration value="Evaluation Matrix Summary Approved by Manager"/>
          <xsd:enumeration value="Evaluation Matrix Summary Approved by Manager BAFO"/>
          <xsd:enumeration value="Evaluation Matrix Summary Post public meeting CCNA"/>
          <xsd:enumeration value="Evaluation Presentations"/>
          <xsd:enumeration value="Evaluation of Pricing - Heat Map"/>
          <xsd:enumeration value="Evaluation of Pricing - Purchasing"/>
          <xsd:enumeration value="Intent to Award"/>
          <xsd:enumeration value="Mailing List"/>
          <xsd:enumeration value="NDA Executed"/>
          <xsd:enumeration value="Other Documents"/>
          <xsd:enumeration value="Other Documents (Post Opening Date)"/>
          <xsd:enumeration value="Permits"/>
          <xsd:enumeration value="Pre-Bid Attendee's Form"/>
          <xsd:enumeration value="Presentation / Negotiation Agenda"/>
          <xsd:enumeration value="Presentation by Supplier"/>
          <xsd:enumeration value="Presentation Notes on Suppliers"/>
          <xsd:enumeration value="Procurement Questionnaire"/>
          <xsd:enumeration value="Protest From Supplier to JEA"/>
          <xsd:enumeration value="Protest Response from JEA"/>
          <xsd:enumeration value="Public Meeting Audio"/>
          <xsd:enumeration value="Public Meeting Notice / Agenda"/>
          <xsd:enumeration value="Public Meeting Attendees form"/>
          <xsd:enumeration value="Reference Document-not for posting"/>
          <xsd:enumeration value="Reports"/>
          <xsd:enumeration value="Request for Qualification"/>
          <xsd:enumeration value="Request for Qualification - Company Response"/>
          <xsd:enumeration value="Rescind (intent or actual)"/>
          <xsd:enumeration value="Scanned Bids"/>
          <xsd:enumeration value="Solicitation"/>
          <xsd:enumeration value="Solicitation PDF"/>
          <xsd:enumeration value="Sourcing Plan"/>
          <xsd:enumeration value="Supplier Clarification Request"/>
          <xsd:enumeration value="Supplier Clarification Response"/>
          <xsd:enumeration value="Supplier Correspondence"/>
          <xsd:enumeration value="Supplier Bid Withdrawal email, Letter"/>
          <xsd:enumeration value="Supplier No Bid Letter email"/>
          <xsd:enumeration value="Vendor Performance"/>
        </xsd:restriction>
      </xsd:simpleType>
    </xsd:element>
    <xsd:element name="contract_x0020_document" ma:index="23" nillable="true" ma:displayName="Selected for email" ma:default="0" ma:description="Check if the document is a part of the Conformed Contract Document" ma:internalName="contract_x0020_document">
      <xsd:simpleType>
        <xsd:restriction base="dms:Boolean"/>
      </xsd:simpleType>
    </xsd:element>
    <xsd:element name="S_Year" ma:index="24" nillable="true" ma:displayName="S_Year" ma:indexed="true" ma:internalName="S_Year"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a6a118c7-e855-4f4e-b8ad-80e33b796d81" elementFormDefault="qualified">
    <xsd:import namespace="http://schemas.microsoft.com/office/2006/documentManagement/types"/>
    <xsd:import namespace="http://schemas.microsoft.com/office/infopath/2007/PartnerControls"/>
    <xsd:element name="Spec_x0020__x0023__x003a_Spec_Year" ma:index="25" nillable="true" ma:displayName="Spec #:Spec_Year" ma:list="{f216dc39-98b2-4258-a383-8b4dfd5b7808}" ma:internalName="Spec_x0020__x0023__x003a_Spec_Year" ma:readOnly="true" ma:showField="Spec_Year" ma:web="44a8945a-6981-4b2f-a082-69e9c10e9d23">
      <xsd:simpleType>
        <xsd:restriction base="dms:Lookup"/>
      </xsd:simpleType>
    </xsd:element>
    <xsd:element name="Spec_x0020__x0023__x003a_ID" ma:index="27" nillable="true" ma:displayName="Spec #:ID" ma:list="{f216dc39-98b2-4258-a383-8b4dfd5b7808}" ma:internalName="Spec_x0020__x0023__x003a_ID" ma:readOnly="true" ma:showField="ID" ma:web="44a8945a-6981-4b2f-a082-69e9c10e9d23">
      <xsd:simpleType>
        <xsd:restriction base="dms:Lookup"/>
      </xsd:simpleType>
    </xsd:element>
    <xsd:element name="Spec_x0020__x0023__x003a_Spec_x0020_ID" ma:index="28" nillable="true" ma:displayName="Spec #:Spec ID" ma:list="{f216dc39-98b2-4258-a383-8b4dfd5b7808}" ma:internalName="Spec_x0020__x0023__x003a_Spec_x0020_ID" ma:readOnly="true" ma:showField="Spec_x0020_ID" ma:web="44a8945a-6981-4b2f-a082-69e9c10e9d23">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53dbc0f4-2d3d-44b3-9905-25b4807b1361">EV5DVUR6RRZR-1275146407-33261</_dlc_DocId>
    <_dlc_DocIdUrl xmlns="53dbc0f4-2d3d-44b3-9905-25b4807b1361">
      <Url>http://finance/supply/pba/_layouts/15/DocIdRedir.aspx?ID=EV5DVUR6RRZR-1275146407-33261</Url>
      <Description>EV5DVUR6RRZR-1275146407-33261</Description>
    </_dlc_DocIdUrl>
    <Document_x0020_Type xmlns="b3fec781-62d2-4f50-9b0f-56b6ddda0866" xsi:nil="true"/>
    <contract_x0020_document xmlns="c0086056-5044-4a33-b29f-c75672ab2bba">false</contract_x0020_document>
    <EmailTo xmlns="http://schemas.microsoft.com/sharepoint/v3" xsi:nil="true"/>
    <EmailHeaders xmlns="http://schemas.microsoft.com/sharepoint/v4" xsi:nil="true"/>
    <EmailSender xmlns="http://schemas.microsoft.com/sharepoint/v3" xsi:nil="true"/>
    <EmailFrom xmlns="http://schemas.microsoft.com/sharepoint/v3" xsi:nil="true"/>
    <SRC xmlns="af23f7e8-60b8-4754-8d26-933e50c84a94" xsi:nil="true"/>
    <Spec_x0020__x0023_ xmlns="af23f7e8-60b8-4754-8d26-933e50c84a94">973</Spec_x0020__x0023_>
    <EmailSubject xmlns="http://schemas.microsoft.com/sharepoint/v3" xsi:nil="true"/>
    <Spec_x0020__x0023_ xmlns="b3fec781-62d2-4f50-9b0f-56b6ddda0866">075-19</Spec_x0020__x0023_>
    <Doc_x0020_Type xmlns="c0086056-5044-4a33-b29f-c75672ab2bba" xsi:nil="true"/>
    <S_Year xmlns="c0086056-5044-4a33-b29f-c75672ab2bba">2019</S_Year>
    <EmailCc xmlns="http://schemas.microsoft.com/sharepoint/v3" xsi:nil="true"/>
  </documentManagement>
</p:properties>
</file>

<file path=customXml/itemProps1.xml><?xml version="1.0" encoding="utf-8"?>
<ds:datastoreItem xmlns:ds="http://schemas.openxmlformats.org/officeDocument/2006/customXml" ds:itemID="{8BB9CD8C-0F8E-4710-A1C8-9AF28D10AF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3fec781-62d2-4f50-9b0f-56b6ddda0866"/>
    <ds:schemaRef ds:uri="http://schemas.microsoft.com/sharepoint/v4"/>
    <ds:schemaRef ds:uri="53dbc0f4-2d3d-44b3-9905-25b4807b1361"/>
    <ds:schemaRef ds:uri="af23f7e8-60b8-4754-8d26-933e50c84a94"/>
    <ds:schemaRef ds:uri="c0086056-5044-4a33-b29f-c75672ab2bba"/>
    <ds:schemaRef ds:uri="a6a118c7-e855-4f4e-b8ad-80e33b796d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2FEDEE-54B2-4B3E-BDF5-579EFFCFEACE}">
  <ds:schemaRefs>
    <ds:schemaRef ds:uri="http://schemas.microsoft.com/sharepoint/events"/>
  </ds:schemaRefs>
</ds:datastoreItem>
</file>

<file path=customXml/itemProps3.xml><?xml version="1.0" encoding="utf-8"?>
<ds:datastoreItem xmlns:ds="http://schemas.openxmlformats.org/officeDocument/2006/customXml" ds:itemID="{4B762C9F-4E94-4197-A750-14A051E93A81}">
  <ds:schemaRefs>
    <ds:schemaRef ds:uri="http://schemas.microsoft.com/sharepoint/v3/contenttype/forms"/>
  </ds:schemaRefs>
</ds:datastoreItem>
</file>

<file path=customXml/itemProps4.xml><?xml version="1.0" encoding="utf-8"?>
<ds:datastoreItem xmlns:ds="http://schemas.openxmlformats.org/officeDocument/2006/customXml" ds:itemID="{6081D79B-DD8E-4CA3-8435-3D52C8B78967}">
  <ds:schemaRefs>
    <ds:schemaRef ds:uri="http://schemas.microsoft.com/office/2006/metadata/properties"/>
    <ds:schemaRef ds:uri="http://schemas.microsoft.com/office/infopath/2007/PartnerControls"/>
    <ds:schemaRef ds:uri="http://purl.org/dc/elements/1.1/"/>
    <ds:schemaRef ds:uri="http://schemas.microsoft.com/sharepoint/v3"/>
    <ds:schemaRef ds:uri="http://schemas.microsoft.com/sharepoint/v4"/>
    <ds:schemaRef ds:uri="http://schemas.openxmlformats.org/package/2006/metadata/core-properties"/>
    <ds:schemaRef ds:uri="a6a118c7-e855-4f4e-b8ad-80e33b796d81"/>
    <ds:schemaRef ds:uri="http://purl.org/dc/terms/"/>
    <ds:schemaRef ds:uri="b3fec781-62d2-4f50-9b0f-56b6ddda0866"/>
    <ds:schemaRef ds:uri="c0086056-5044-4a33-b29f-c75672ab2bba"/>
    <ds:schemaRef ds:uri="http://schemas.microsoft.com/office/2006/documentManagement/types"/>
    <ds:schemaRef ds:uri="af23f7e8-60b8-4754-8d26-933e50c84a94"/>
    <ds:schemaRef ds:uri="53dbc0f4-2d3d-44b3-9905-25b4807b136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Appendix B - Response Workbook</vt:lpstr>
    </vt:vector>
  </TitlesOfParts>
  <Company>JEA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075-19 Appendix B  -  Response Workbook</dc:title>
  <dc:creator>Dambrose, Nickolas C.</dc:creator>
  <cp:lastModifiedBy>JEA User</cp:lastModifiedBy>
  <cp:lastPrinted>2017-03-21T13:54:26Z</cp:lastPrinted>
  <dcterms:created xsi:type="dcterms:W3CDTF">2015-12-14T15:26:59Z</dcterms:created>
  <dcterms:modified xsi:type="dcterms:W3CDTF">2019-03-08T18:53:48Z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fd1a5df8-a388-47a4-b7ce-584ecb036a3b</vt:lpwstr>
  </property>
  <property fmtid="{D5CDD505-2E9C-101B-9397-08002B2CF9AE}" pid="3" name="ContentTypeId">
    <vt:lpwstr>0x0101002E4E7A6CA0008041B529864F2CCE0609</vt:lpwstr>
  </property>
  <property fmtid="{D5CDD505-2E9C-101B-9397-08002B2CF9AE}" pid="4" name="IsMyDocuments">
    <vt:bool>true</vt:bool>
  </property>
</Properties>
</file>