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20\"/>
    </mc:Choice>
  </mc:AlternateContent>
  <bookViews>
    <workbookView xWindow="1995" yWindow="1830" windowWidth="10050" windowHeight="2790"/>
  </bookViews>
  <sheets>
    <sheet name="Appendix B - Response Workbook" sheetId="10" r:id="rId1"/>
  </sheets>
  <calcPr calcId="162913"/>
</workbook>
</file>

<file path=xl/calcChain.xml><?xml version="1.0" encoding="utf-8"?>
<calcChain xmlns="http://schemas.openxmlformats.org/spreadsheetml/2006/main">
  <c r="H69" i="10" l="1"/>
  <c r="H68" i="10"/>
  <c r="H8" i="10" l="1"/>
  <c r="H9" i="10"/>
  <c r="H10" i="10"/>
  <c r="H7" i="10" l="1"/>
  <c r="H11" i="10" s="1"/>
  <c r="H20" i="10" l="1"/>
  <c r="H21" i="10"/>
  <c r="H22" i="10"/>
  <c r="H23" i="10"/>
  <c r="H43" i="10"/>
  <c r="H42" i="10"/>
  <c r="H41" i="10"/>
  <c r="H40" i="10"/>
  <c r="H39" i="10"/>
  <c r="H37" i="10"/>
  <c r="H44" i="10" s="1"/>
  <c r="H33" i="10"/>
  <c r="H32" i="10"/>
  <c r="H31" i="10"/>
  <c r="H30" i="10"/>
  <c r="H29" i="10"/>
  <c r="H27" i="10"/>
  <c r="H34" i="10" s="1"/>
  <c r="H49" i="10" l="1"/>
  <c r="H57" i="10" s="1"/>
  <c r="H56" i="10"/>
  <c r="H19" i="10" l="1"/>
  <c r="H17" i="10"/>
  <c r="H24" i="10" s="1"/>
  <c r="H45" i="10" s="1"/>
  <c r="H59" i="10" l="1"/>
  <c r="H60" i="10" s="1"/>
  <c r="H61" i="10" s="1"/>
</calcChain>
</file>

<file path=xl/sharedStrings.xml><?xml version="1.0" encoding="utf-8"?>
<sst xmlns="http://schemas.openxmlformats.org/spreadsheetml/2006/main" count="202" uniqueCount="107">
  <si>
    <t>Item No</t>
  </si>
  <si>
    <t>Description of Services</t>
  </si>
  <si>
    <t>Total Price</t>
  </si>
  <si>
    <t>&lt;Insert Company Name Here&gt;</t>
  </si>
  <si>
    <t>Unit Price</t>
  </si>
  <si>
    <t>Description</t>
  </si>
  <si>
    <t>Estimated Qty</t>
  </si>
  <si>
    <t>1.2.2</t>
  </si>
  <si>
    <t>Unit of Measure</t>
  </si>
  <si>
    <t>1.3.1</t>
  </si>
  <si>
    <t>1.2.3</t>
  </si>
  <si>
    <t>Not to Exceed (NTE) Hours</t>
  </si>
  <si>
    <t>Hourly Rate</t>
  </si>
  <si>
    <t>&lt;&lt;insert number of hours here&gt;&gt;</t>
  </si>
  <si>
    <t>Analysis</t>
  </si>
  <si>
    <t>Configuration</t>
  </si>
  <si>
    <t>Development/Customization</t>
  </si>
  <si>
    <t>Unit, Configuration and system</t>
  </si>
  <si>
    <t xml:space="preserve">          Testing</t>
  </si>
  <si>
    <t>1.2.4</t>
  </si>
  <si>
    <t>1.2.5</t>
  </si>
  <si>
    <t>1.2.6</t>
  </si>
  <si>
    <t>1.2.7</t>
  </si>
  <si>
    <t>1.2.8</t>
  </si>
  <si>
    <r>
      <t xml:space="preserve">Maintenance and Support - 
</t>
    </r>
    <r>
      <rPr>
        <sz val="10"/>
        <rFont val="Times New Roman"/>
        <family val="1"/>
      </rPr>
      <t xml:space="preserve">During the term of the Program, Bidder agrees to maintain its platform and systems to a commercially reasonable level, provide complimentary timely repair of material deficiencies, to provide limited unobtrusive updates and software revisions, and to support its platform and systems to a commercially reasonable level with customer service available from 9 a.m. to 5 a.m. eastern standard time during the term.
</t>
    </r>
  </si>
  <si>
    <t>Quality Criteria</t>
  </si>
  <si>
    <t>Average Response Time &lt;= 4 Hours</t>
  </si>
  <si>
    <t>Severity</t>
  </si>
  <si>
    <t>Definition</t>
  </si>
  <si>
    <t>Critical</t>
  </si>
  <si>
    <t>Urgent</t>
  </si>
  <si>
    <t xml:space="preserve">Important </t>
  </si>
  <si>
    <t>Monitor</t>
  </si>
  <si>
    <t>Informational</t>
  </si>
  <si>
    <t>Business outage or significant customer impact that threatens future productivity</t>
  </si>
  <si>
    <t xml:space="preserve">High-impact problem where production is proceeding, but in a significantly impaired fashion; there is a time-sensitive issue important to long term productivity that is not causing an immediate work stoppage; or there is significant customer concern. </t>
  </si>
  <si>
    <t>Important issue that does not have significant current productivity impact</t>
  </si>
  <si>
    <t>Issue requiring no further action beyond monitoring for follow-up, if needed</t>
  </si>
  <si>
    <t>Request for information only</t>
  </si>
  <si>
    <t>Average Response Time &lt;= 1 Hour</t>
  </si>
  <si>
    <t>Average Response Time &lt;= 2 Hours</t>
  </si>
  <si>
    <t>Average Response Time &lt;= 1 business day</t>
  </si>
  <si>
    <t>Average Response Time &lt;= 2 business days</t>
  </si>
  <si>
    <t>% of Monthly Maintenance and Support Fees at Risk</t>
  </si>
  <si>
    <t>Technical Team Professional Services</t>
  </si>
  <si>
    <t>Project management / Non-Technical Team Professional Services</t>
  </si>
  <si>
    <t>1.3.3</t>
  </si>
  <si>
    <t>1.4.1</t>
  </si>
  <si>
    <t>per one (1) year</t>
  </si>
  <si>
    <t>&lt;&lt;insert per one (1) year Maintenance and Support price here&gt;&gt;</t>
  </si>
  <si>
    <t>per one (1) year per license</t>
  </si>
  <si>
    <t>&lt;&lt;insert one (1) year price per license here&gt;&gt;</t>
  </si>
  <si>
    <t>Total Five (5) Year Price</t>
  </si>
  <si>
    <t>per lump sum</t>
  </si>
  <si>
    <t>&lt;&lt;insert Lump Sum price here&gt;&gt;</t>
  </si>
  <si>
    <t>Total $ of Monthly Maintenance and Support Fees at Risk</t>
  </si>
  <si>
    <t>1.4.2</t>
  </si>
  <si>
    <t>TOTAL BID PRICE 
(Transfer this Amount to Appendix B - Response Form)</t>
  </si>
  <si>
    <t>1.2 Setup / Implementation Fees</t>
  </si>
  <si>
    <t>Total Annual Software License Cost</t>
  </si>
  <si>
    <t>Total Setup / Implementation Fees</t>
  </si>
  <si>
    <t>Total Recurring Annual Maintenance and Support</t>
  </si>
  <si>
    <t>Total Training</t>
  </si>
  <si>
    <t>&lt;&lt;insert hourly rate here&gt;&gt;</t>
  </si>
  <si>
    <r>
      <rPr>
        <u/>
        <sz val="10"/>
        <color theme="1"/>
        <rFont val="Times New Roman"/>
        <family val="1"/>
      </rPr>
      <t>Service Level Agreement - Customer Service</t>
    </r>
    <r>
      <rPr>
        <sz val="10"/>
        <color theme="1"/>
        <rFont val="Times New Roman"/>
        <family val="1"/>
      </rPr>
      <t xml:space="preserve">
Maintenance and Support shall be subject to a service level agreement.  The service level agreement shall contain the quality criteria and the at risk percentages contained in this Section.
</t>
    </r>
    <r>
      <rPr>
        <u/>
        <sz val="10"/>
        <color theme="1"/>
        <rFont val="Times New Roman"/>
        <family val="1"/>
      </rPr>
      <t>Service Level Agreement - Software</t>
    </r>
    <r>
      <rPr>
        <sz val="10"/>
        <color theme="1"/>
        <rFont val="Times New Roman"/>
        <family val="1"/>
      </rPr>
      <t xml:space="preserve">
Overall uptime of Respondent hosted administrative site shall not be less than 99% including agreed upon maintenance windows.  Outages in excess of this service level shall pay a $100 / outage.
</t>
    </r>
  </si>
  <si>
    <t>1.1.1</t>
  </si>
  <si>
    <t>1.1.2</t>
  </si>
  <si>
    <t>Planning, Analysis, and Design</t>
  </si>
  <si>
    <t>Construction and Testing</t>
  </si>
  <si>
    <t>Startup and Turnover</t>
  </si>
  <si>
    <t>1.2.9</t>
  </si>
  <si>
    <t>1.2.10</t>
  </si>
  <si>
    <t>1.2.11</t>
  </si>
  <si>
    <t>1.2.12</t>
  </si>
  <si>
    <t>1.2.13</t>
  </si>
  <si>
    <t>1.2.14</t>
  </si>
  <si>
    <t>1.2.15</t>
  </si>
  <si>
    <t>1.2.16</t>
  </si>
  <si>
    <t>1.2.17</t>
  </si>
  <si>
    <t>1.2.18</t>
  </si>
  <si>
    <t>1.2.19</t>
  </si>
  <si>
    <t>1.2.20</t>
  </si>
  <si>
    <t>1.2.21</t>
  </si>
  <si>
    <t>1.2.22</t>
  </si>
  <si>
    <t>Total Setup / Implementation - Planning, Analysis, and Design</t>
  </si>
  <si>
    <t>Total Setup / Implementation - Construction and Testing</t>
  </si>
  <si>
    <t>1.2.23</t>
  </si>
  <si>
    <t>1.2.24</t>
  </si>
  <si>
    <t>1.2.26</t>
  </si>
  <si>
    <r>
      <t xml:space="preserve">Software Licenses (Regular Business Users) - Cloud Based Solution (Annual Subscription Cost)
</t>
    </r>
    <r>
      <rPr>
        <sz val="10"/>
        <rFont val="Times New Roman"/>
        <family val="1"/>
      </rPr>
      <t/>
    </r>
  </si>
  <si>
    <t>1.1.3</t>
  </si>
  <si>
    <r>
      <t xml:space="preserve">Software Licenses (Power Users) - Cloud Based Solution (Annual Subscription Cost)
</t>
    </r>
    <r>
      <rPr>
        <sz val="10"/>
        <rFont val="Times New Roman"/>
        <family val="1"/>
      </rPr>
      <t/>
    </r>
  </si>
  <si>
    <t>1.1.5</t>
  </si>
  <si>
    <t>1.1.4</t>
  </si>
  <si>
    <r>
      <t xml:space="preserve">Software Licenses (Regular Business Users) - On Premise Solution (Annual Subscription Cost)
</t>
    </r>
    <r>
      <rPr>
        <sz val="10"/>
        <rFont val="Times New Roman"/>
        <family val="1"/>
      </rPr>
      <t/>
    </r>
  </si>
  <si>
    <r>
      <t xml:space="preserve">Software Licenses (Power Users) - On Premise Solution (Annual Subscription Cost)
</t>
    </r>
    <r>
      <rPr>
        <sz val="10"/>
        <rFont val="Times New Roman"/>
        <family val="1"/>
      </rPr>
      <t/>
    </r>
  </si>
  <si>
    <t>1)  Workforce Engagement Management (WEM) Software Solution and Implementation</t>
  </si>
  <si>
    <r>
      <t xml:space="preserve">1.1 Annual Software Licenses Cost
</t>
    </r>
    <r>
      <rPr>
        <sz val="10.5"/>
        <color theme="1"/>
        <rFont val="Times New Roman"/>
        <family val="1"/>
      </rPr>
      <t>Bidder agrees to provide JEA a non-revocable right to install and use the various Applications on prescribed devices during the five (5) year term of agreement.  Licensing shall be single sign-on.</t>
    </r>
  </si>
  <si>
    <r>
      <rPr>
        <b/>
        <sz val="11"/>
        <color theme="1"/>
        <rFont val="Times New Roman"/>
        <family val="1"/>
      </rPr>
      <t>Training</t>
    </r>
    <r>
      <rPr>
        <sz val="10"/>
        <color theme="1"/>
        <rFont val="Times New Roman"/>
        <family val="1"/>
      </rPr>
      <t xml:space="preserve">
Training is to be completed for approximately twenty (20) users including but not limited to all admins and end users before launch.   Contact center employees shall be trained by JEA personnel.  Onsite support at a minimal of 30 days after implementation/launch.  Training deliverables to include: written material, CBTs, classroom training, robust Q&amp;A, daily triage of performance</t>
    </r>
  </si>
  <si>
    <t>2) Optional Items</t>
  </si>
  <si>
    <t xml:space="preserve">JEA is soliciting pricing for the optional items contained in this Section.  Pricing for the optional items below will not be included in the evaluation of the Quotation of Rates.
</t>
  </si>
  <si>
    <t>2.1.1</t>
  </si>
  <si>
    <t>2.1.2</t>
  </si>
  <si>
    <r>
      <rPr>
        <b/>
        <u/>
        <sz val="10"/>
        <color theme="1"/>
        <rFont val="Times New Roman"/>
        <family val="1"/>
      </rPr>
      <t>Optional Item 1 -  Additional license count</t>
    </r>
    <r>
      <rPr>
        <sz val="10"/>
        <color theme="1"/>
        <rFont val="Times New Roman"/>
        <family val="1"/>
      </rPr>
      <t xml:space="preserve">
</t>
    </r>
    <r>
      <rPr>
        <sz val="10"/>
        <rFont val="Times New Roman"/>
        <family val="1"/>
      </rPr>
      <t>Bidder agrees to provide JEA a non-revocable right to install and use the various Applications on prescribed devices during the (potential) five (5) year term of agreement.  Estimated number of additional licenses is 75. JEA is exploring the tradeoffs between an on-premise solution and a cloud based solution. Please describe any tiered pricing discount that may apply.  Respondent shall provide pricing for both alternatives where indicated below:</t>
    </r>
  </si>
  <si>
    <t xml:space="preserve">Provider shall submit pricing to provide the WFO Solution requirements provided in this Solicitation.   All bid prices shall include all parts, labor, travel, tools and materials to provide the requirements.  All costs to any necessary modules for compliance to state and federal requirements shall be included at no additional cost. No additional fees shall apply.
</t>
  </si>
  <si>
    <t xml:space="preserve">1.2.1 Setup / Implementation -   
Please reference Section 4 of Appendix A - Technical Specifications. Any travel expenses shall be included and shall be subject to Appendix A - JEA Travel Policy.  All costs to any necessary modules for compliance to state and federal requirements shall be included at no additional cost. </t>
  </si>
  <si>
    <r>
      <t xml:space="preserve">1.3 Recurring Annual Maintenance and Support
</t>
    </r>
    <r>
      <rPr>
        <sz val="10.5"/>
        <color theme="1"/>
        <rFont val="Times New Roman"/>
        <family val="1"/>
      </rPr>
      <t>Costs shall shall include, but may not be limited to Maintenance and Support, must include technical support, customizations, and free software upgrades. All costs to any necessary modules for compliance to state and federal requirements shall be included at no additional cost. JEA specifies the Recurring Annual Maintenance and Support to contain the service level agreement below:</t>
    </r>
    <r>
      <rPr>
        <b/>
        <sz val="10.5"/>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</si>
</sst>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7" x14ac:knownFonts="1">
    <font>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i/>
      <sz val="10"/>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i/>
      <sz val="10"/>
      <name val="Times New Roman"/>
      <family val="1"/>
    </font>
    <font>
      <b/>
      <u/>
      <sz val="12"/>
      <color theme="1"/>
      <name val="Times New Roman"/>
      <family val="1"/>
    </font>
    <font>
      <b/>
      <sz val="10.5"/>
      <color theme="1"/>
      <name val="Times New Roman"/>
      <family val="1"/>
    </font>
    <font>
      <b/>
      <sz val="12"/>
      <color rgb="FF0070C0"/>
      <name val="Times New Roman"/>
      <family val="1"/>
    </font>
    <font>
      <b/>
      <i/>
      <sz val="10"/>
      <color rgb="FF0070C0"/>
      <name val="Times New Roman"/>
      <family val="1"/>
    </font>
    <font>
      <b/>
      <sz val="10"/>
      <color theme="1"/>
      <name val="Times New Roman"/>
      <family val="1"/>
    </font>
    <font>
      <sz val="10"/>
      <name val="Times New Roman"/>
      <family val="1"/>
    </font>
    <font>
      <b/>
      <i/>
      <sz val="14"/>
      <name val="Times New Roman"/>
      <family val="1"/>
    </font>
    <font>
      <b/>
      <sz val="10"/>
      <name val="Times New Roman"/>
      <family val="1"/>
    </font>
    <font>
      <sz val="11"/>
      <name val="Calibri"/>
      <family val="2"/>
      <scheme val="minor"/>
    </font>
    <font>
      <b/>
      <sz val="11"/>
      <name val="Times New Roman"/>
      <family val="1"/>
    </font>
    <font>
      <b/>
      <i/>
      <sz val="11"/>
      <name val="Times New Roman"/>
      <family val="1"/>
    </font>
    <font>
      <sz val="11"/>
      <color theme="1"/>
      <name val="Arial"/>
      <family val="2"/>
    </font>
    <font>
      <b/>
      <sz val="11"/>
      <color theme="1"/>
      <name val="Arial"/>
      <family val="2"/>
    </font>
    <font>
      <sz val="10.5"/>
      <color theme="1"/>
      <name val="Times New Roman"/>
      <family val="1"/>
    </font>
    <font>
      <sz val="10"/>
      <color rgb="FF000000"/>
      <name val="Times New Roman"/>
      <family val="1"/>
    </font>
    <font>
      <u/>
      <sz val="10"/>
      <color theme="1"/>
      <name val="Times New Roman"/>
      <family val="1"/>
    </font>
    <font>
      <b/>
      <sz val="10"/>
      <color rgb="FF000000"/>
      <name val="Times New Roman"/>
      <family val="1"/>
    </font>
    <font>
      <b/>
      <u/>
      <sz val="10"/>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3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124">
    <xf numFmtId="0" fontId="0" fillId="0" borderId="0" xfId="0"/>
    <xf numFmtId="0" fontId="3" fillId="0" borderId="0" xfId="0" applyFont="1" applyAlignment="1" applyProtection="1">
      <alignment horizontal="left"/>
    </xf>
    <xf numFmtId="0" fontId="0" fillId="0" borderId="0" xfId="0" applyProtection="1"/>
    <xf numFmtId="0" fontId="0" fillId="0" borderId="0" xfId="0" applyFill="1" applyProtection="1"/>
    <xf numFmtId="0" fontId="1" fillId="0" borderId="0" xfId="0" applyFont="1" applyFill="1" applyBorder="1" applyAlignment="1" applyProtection="1">
      <alignment vertical="center" wrapText="1"/>
    </xf>
    <xf numFmtId="0" fontId="4" fillId="0" borderId="0" xfId="0" applyFont="1" applyFill="1" applyBorder="1" applyAlignment="1" applyProtection="1">
      <alignment wrapText="1"/>
    </xf>
    <xf numFmtId="0" fontId="7" fillId="0" borderId="0" xfId="0" applyFont="1" applyFill="1" applyAlignment="1" applyProtection="1">
      <alignment horizontal="center"/>
    </xf>
    <xf numFmtId="0" fontId="0" fillId="0" borderId="0" xfId="0" applyFont="1" applyFill="1" applyProtection="1"/>
    <xf numFmtId="0" fontId="0" fillId="0" borderId="0" xfId="0" applyAlignment="1" applyProtection="1">
      <alignment horizontal="center"/>
    </xf>
    <xf numFmtId="0" fontId="2" fillId="0" borderId="9" xfId="0" applyFont="1" applyFill="1" applyBorder="1" applyAlignment="1" applyProtection="1">
      <alignment horizontal="center"/>
    </xf>
    <xf numFmtId="0" fontId="10" fillId="0" borderId="11"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14" fillId="0" borderId="12"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17" fillId="0" borderId="0" xfId="0" applyFont="1" applyProtection="1"/>
    <xf numFmtId="0" fontId="2" fillId="0" borderId="10" xfId="0" applyFont="1" applyFill="1" applyBorder="1" applyAlignment="1" applyProtection="1">
      <alignment horizontal="center" vertical="center" wrapText="1"/>
    </xf>
    <xf numFmtId="44" fontId="18" fillId="4" borderId="10" xfId="1" applyFont="1" applyFill="1" applyBorder="1" applyAlignment="1" applyProtection="1">
      <alignment horizontal="center" vertical="center"/>
    </xf>
    <xf numFmtId="0" fontId="3" fillId="0" borderId="17" xfId="0" applyFont="1" applyFill="1" applyBorder="1" applyAlignment="1" applyProtection="1">
      <alignment horizontal="center" vertical="center" wrapText="1"/>
    </xf>
    <xf numFmtId="44" fontId="12" fillId="0" borderId="14" xfId="1"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top" wrapText="1"/>
    </xf>
    <xf numFmtId="0" fontId="13" fillId="0" borderId="11" xfId="0" applyFont="1" applyFill="1" applyBorder="1" applyAlignment="1" applyProtection="1">
      <alignment horizontal="center" vertical="top" wrapText="1"/>
    </xf>
    <xf numFmtId="0" fontId="14" fillId="0" borderId="10"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20" fillId="0" borderId="0" xfId="0" applyFont="1" applyFill="1" applyProtection="1"/>
    <xf numFmtId="0" fontId="21" fillId="0" borderId="0" xfId="0" applyFont="1" applyFill="1" applyAlignment="1" applyProtection="1">
      <alignment horizontal="center"/>
    </xf>
    <xf numFmtId="0" fontId="10" fillId="0" borderId="20" xfId="0" applyFont="1" applyBorder="1" applyAlignment="1" applyProtection="1">
      <alignment horizontal="center" vertical="top" wrapText="1"/>
    </xf>
    <xf numFmtId="0" fontId="16" fillId="0" borderId="20" xfId="0" applyFont="1" applyFill="1" applyBorder="1" applyAlignment="1" applyProtection="1">
      <alignment horizontal="center" vertical="top" wrapText="1"/>
    </xf>
    <xf numFmtId="0" fontId="13" fillId="0" borderId="20" xfId="0" applyFont="1" applyFill="1" applyBorder="1" applyAlignment="1" applyProtection="1">
      <alignment horizontal="center" vertical="top" wrapText="1"/>
    </xf>
    <xf numFmtId="0" fontId="2" fillId="0" borderId="20" xfId="0" applyFont="1" applyFill="1" applyBorder="1" applyAlignment="1" applyProtection="1">
      <alignment horizontal="center"/>
    </xf>
    <xf numFmtId="0" fontId="2" fillId="0" borderId="20" xfId="0" applyFont="1" applyBorder="1" applyAlignment="1" applyProtection="1">
      <alignment horizontal="center" vertical="top" wrapText="1"/>
    </xf>
    <xf numFmtId="0" fontId="3" fillId="0" borderId="20"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xf>
    <xf numFmtId="0" fontId="5" fillId="0" borderId="2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44" fontId="12" fillId="0" borderId="20" xfId="1" applyFont="1" applyFill="1" applyBorder="1" applyAlignment="1" applyProtection="1">
      <alignment horizontal="center" vertical="center" wrapText="1"/>
      <protection locked="0"/>
    </xf>
    <xf numFmtId="0" fontId="10" fillId="0" borderId="18" xfId="0" applyFont="1" applyBorder="1" applyAlignment="1" applyProtection="1">
      <alignment horizontal="center" vertical="top" wrapText="1"/>
    </xf>
    <xf numFmtId="0" fontId="2" fillId="0" borderId="21" xfId="0" applyFont="1" applyFill="1" applyBorder="1" applyAlignment="1" applyProtection="1">
      <alignment horizontal="center" vertical="center" wrapText="1"/>
    </xf>
    <xf numFmtId="44" fontId="18" fillId="4" borderId="21" xfId="1" applyFont="1" applyFill="1" applyBorder="1" applyAlignment="1" applyProtection="1">
      <alignment horizontal="center" vertical="center"/>
    </xf>
    <xf numFmtId="44" fontId="12" fillId="0" borderId="20" xfId="1" applyFont="1" applyFill="1" applyBorder="1" applyAlignment="1" applyProtection="1">
      <alignment horizontal="center" vertical="center"/>
    </xf>
    <xf numFmtId="0" fontId="3" fillId="0" borderId="27" xfId="0" applyFont="1" applyFill="1" applyBorder="1" applyAlignment="1" applyProtection="1">
      <alignment horizontal="center" vertical="center" wrapText="1"/>
    </xf>
    <xf numFmtId="0" fontId="14" fillId="0" borderId="20" xfId="1" applyNumberFormat="1" applyFont="1" applyFill="1" applyBorder="1" applyAlignment="1" applyProtection="1">
      <alignment horizontal="left" vertical="center" wrapText="1"/>
      <protection locked="0"/>
    </xf>
    <xf numFmtId="44" fontId="14" fillId="0" borderId="20" xfId="1" applyFont="1" applyFill="1" applyBorder="1" applyAlignment="1" applyProtection="1">
      <alignment vertical="top" wrapText="1"/>
      <protection locked="0"/>
    </xf>
    <xf numFmtId="0" fontId="14" fillId="0" borderId="20" xfId="0" applyFont="1" applyFill="1" applyBorder="1" applyAlignment="1" applyProtection="1">
      <alignment vertical="center" wrapText="1"/>
    </xf>
    <xf numFmtId="0" fontId="14" fillId="0" borderId="25" xfId="0" applyFont="1" applyFill="1" applyBorder="1" applyAlignment="1" applyProtection="1">
      <alignment horizontal="center" vertical="center"/>
    </xf>
    <xf numFmtId="0" fontId="14" fillId="0" borderId="25" xfId="0" applyFont="1" applyFill="1" applyBorder="1" applyAlignment="1" applyProtection="1">
      <alignment vertical="center" wrapText="1"/>
    </xf>
    <xf numFmtId="0" fontId="3" fillId="0" borderId="20" xfId="0" applyFont="1" applyBorder="1" applyAlignment="1">
      <alignment horizontal="left" vertical="top" wrapText="1"/>
    </xf>
    <xf numFmtId="9" fontId="14" fillId="0" borderId="20" xfId="0" applyNumberFormat="1" applyFont="1" applyFill="1" applyBorder="1" applyAlignment="1" applyProtection="1">
      <alignment horizontal="center" vertical="center"/>
    </xf>
    <xf numFmtId="9" fontId="14" fillId="0" borderId="25" xfId="0" applyNumberFormat="1" applyFont="1" applyFill="1" applyBorder="1" applyAlignment="1" applyProtection="1">
      <alignment horizontal="center" vertical="center"/>
    </xf>
    <xf numFmtId="44" fontId="0" fillId="0" borderId="0" xfId="0" applyNumberFormat="1" applyFont="1" applyFill="1" applyProtection="1"/>
    <xf numFmtId="0" fontId="16" fillId="0" borderId="20" xfId="0" applyFont="1" applyFill="1" applyBorder="1" applyAlignment="1" applyProtection="1">
      <alignment horizontal="center" vertical="center"/>
    </xf>
    <xf numFmtId="44" fontId="16" fillId="0" borderId="20" xfId="1"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top" wrapText="1"/>
    </xf>
    <xf numFmtId="44" fontId="14" fillId="0" borderId="20" xfId="1" applyFont="1" applyFill="1" applyBorder="1" applyAlignment="1" applyProtection="1">
      <alignment horizontal="center" vertical="center"/>
    </xf>
    <xf numFmtId="44" fontId="14" fillId="0" borderId="20" xfId="1"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wrapText="1"/>
    </xf>
    <xf numFmtId="44" fontId="12" fillId="0" borderId="20" xfId="1" applyFont="1" applyFill="1" applyBorder="1" applyAlignment="1" applyProtection="1">
      <alignment horizontal="center" vertical="center"/>
    </xf>
    <xf numFmtId="44" fontId="14" fillId="0" borderId="0" xfId="1" applyFont="1" applyFill="1" applyBorder="1" applyAlignment="1" applyProtection="1">
      <alignment horizontal="center" vertical="center"/>
    </xf>
    <xf numFmtId="0" fontId="13" fillId="0" borderId="20" xfId="0" applyFont="1" applyFill="1" applyBorder="1" applyAlignment="1" applyProtection="1">
      <alignment horizontal="center" vertical="top" wrapText="1"/>
    </xf>
    <xf numFmtId="0" fontId="3" fillId="0" borderId="25" xfId="0" applyFont="1" applyFill="1" applyBorder="1" applyAlignment="1" applyProtection="1">
      <alignment horizontal="center" vertical="center" wrapText="1"/>
    </xf>
    <xf numFmtId="0" fontId="3" fillId="0" borderId="0" xfId="0" applyFont="1" applyFill="1" applyAlignment="1" applyProtection="1">
      <alignment horizontal="center"/>
    </xf>
    <xf numFmtId="0" fontId="13" fillId="0" borderId="20" xfId="0" applyFont="1" applyFill="1" applyBorder="1" applyAlignment="1" applyProtection="1">
      <alignment horizontal="center" vertical="top" wrapText="1"/>
    </xf>
    <xf numFmtId="0" fontId="3" fillId="5" borderId="12" xfId="0" applyFont="1" applyFill="1" applyBorder="1" applyAlignment="1" applyProtection="1">
      <alignment horizontal="center" vertical="center" wrapText="1"/>
    </xf>
    <xf numFmtId="0" fontId="5" fillId="0" borderId="20" xfId="0" applyFont="1" applyFill="1" applyBorder="1" applyAlignment="1" applyProtection="1">
      <alignment horizontal="left" vertical="top" wrapText="1"/>
    </xf>
    <xf numFmtId="0" fontId="5" fillId="0" borderId="20" xfId="0" applyFont="1" applyFill="1" applyBorder="1" applyAlignment="1" applyProtection="1">
      <alignment horizontal="left" vertical="top"/>
    </xf>
    <xf numFmtId="0" fontId="9" fillId="2" borderId="5"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14" fillId="2" borderId="1" xfId="0" applyFont="1" applyFill="1" applyBorder="1" applyAlignment="1" applyProtection="1">
      <alignment horizontal="left" vertical="top" wrapText="1"/>
    </xf>
    <xf numFmtId="0" fontId="5" fillId="5" borderId="18" xfId="0" applyFont="1" applyFill="1" applyBorder="1" applyAlignment="1" applyProtection="1">
      <alignment horizontal="left" vertical="top" wrapText="1"/>
    </xf>
    <xf numFmtId="0" fontId="5" fillId="5" borderId="4" xfId="0" applyFont="1" applyFill="1" applyBorder="1" applyAlignment="1" applyProtection="1">
      <alignment horizontal="left" vertical="top" wrapText="1"/>
    </xf>
    <xf numFmtId="0" fontId="5" fillId="5" borderId="29"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9" fillId="0" borderId="8" xfId="0" applyFont="1" applyFill="1" applyBorder="1" applyAlignment="1" applyProtection="1">
      <alignment horizontal="right" vertical="center" wrapText="1"/>
    </xf>
    <xf numFmtId="0" fontId="5" fillId="0" borderId="24" xfId="0" applyFont="1" applyFill="1" applyBorder="1" applyAlignment="1" applyProtection="1">
      <alignment horizontal="right" vertical="top" wrapText="1"/>
    </xf>
    <xf numFmtId="0" fontId="5" fillId="0" borderId="22" xfId="0" applyFont="1" applyFill="1" applyBorder="1" applyAlignment="1" applyProtection="1">
      <alignment horizontal="right" vertical="top" wrapText="1"/>
    </xf>
    <xf numFmtId="0" fontId="19" fillId="0" borderId="22" xfId="0" applyFont="1" applyFill="1" applyBorder="1" applyAlignment="1" applyProtection="1">
      <alignment horizontal="right" vertical="center" wrapText="1"/>
    </xf>
    <xf numFmtId="0" fontId="15" fillId="0" borderId="22" xfId="0" applyFont="1" applyFill="1" applyBorder="1" applyAlignment="1" applyProtection="1">
      <alignment horizontal="right" vertical="center"/>
    </xf>
    <xf numFmtId="0" fontId="15" fillId="0" borderId="23" xfId="0" applyFont="1" applyFill="1" applyBorder="1" applyAlignment="1" applyProtection="1">
      <alignment horizontal="right" vertical="center"/>
    </xf>
    <xf numFmtId="0" fontId="13" fillId="0" borderId="7"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5" fillId="0" borderId="20" xfId="0" applyFont="1" applyFill="1" applyBorder="1" applyAlignment="1" applyProtection="1">
      <alignment horizontal="right" vertical="top" wrapText="1"/>
    </xf>
    <xf numFmtId="0" fontId="23" fillId="0" borderId="3" xfId="0" applyFont="1" applyBorder="1" applyAlignment="1">
      <alignment horizontal="right" vertical="center" wrapText="1"/>
    </xf>
    <xf numFmtId="0" fontId="23" fillId="0" borderId="4" xfId="0" applyFont="1" applyBorder="1" applyAlignment="1">
      <alignment horizontal="right" vertical="center" wrapText="1"/>
    </xf>
    <xf numFmtId="0" fontId="23" fillId="0" borderId="2" xfId="0" applyFont="1" applyBorder="1" applyAlignment="1">
      <alignment horizontal="right" vertical="center" wrapText="1"/>
    </xf>
    <xf numFmtId="0" fontId="19" fillId="0" borderId="13" xfId="0" applyFont="1" applyFill="1" applyBorder="1" applyAlignment="1" applyProtection="1">
      <alignment horizontal="right" vertical="center" wrapText="1"/>
    </xf>
    <xf numFmtId="0" fontId="15" fillId="0" borderId="13" xfId="0" applyFont="1" applyFill="1" applyBorder="1" applyAlignment="1" applyProtection="1">
      <alignment horizontal="right" vertical="center"/>
    </xf>
    <xf numFmtId="0" fontId="15" fillId="0" borderId="14" xfId="0" applyFont="1" applyFill="1" applyBorder="1" applyAlignment="1" applyProtection="1">
      <alignment horizontal="right" vertical="center"/>
    </xf>
    <xf numFmtId="0" fontId="23" fillId="0" borderId="20" xfId="0" applyFont="1" applyBorder="1" applyAlignment="1">
      <alignment horizontal="right" vertical="center" wrapText="1"/>
    </xf>
    <xf numFmtId="164" fontId="12" fillId="0" borderId="20" xfId="1" applyNumberFormat="1" applyFont="1" applyFill="1" applyBorder="1" applyAlignment="1" applyProtection="1">
      <alignment horizontal="center" vertical="center"/>
    </xf>
    <xf numFmtId="0" fontId="2" fillId="0" borderId="20" xfId="0" applyFont="1" applyFill="1" applyBorder="1" applyAlignment="1" applyProtection="1">
      <alignment horizontal="left"/>
    </xf>
    <xf numFmtId="0" fontId="2" fillId="0" borderId="27" xfId="0" applyFont="1" applyFill="1" applyBorder="1" applyAlignment="1" applyProtection="1">
      <alignment horizontal="left"/>
    </xf>
    <xf numFmtId="0" fontId="13" fillId="0" borderId="20" xfId="0" applyFont="1" applyFill="1" applyBorder="1" applyAlignment="1" applyProtection="1">
      <alignment horizontal="center" vertical="top" wrapText="1"/>
    </xf>
    <xf numFmtId="0" fontId="9" fillId="2" borderId="0" xfId="0" applyFont="1" applyFill="1" applyBorder="1" applyAlignment="1" applyProtection="1">
      <alignment horizontal="left" vertical="center" wrapText="1"/>
    </xf>
    <xf numFmtId="0" fontId="8" fillId="2" borderId="1" xfId="0" applyFont="1" applyFill="1" applyBorder="1" applyAlignment="1" applyProtection="1">
      <alignment horizontal="left" vertical="top" wrapText="1"/>
    </xf>
    <xf numFmtId="0" fontId="11" fillId="3" borderId="3"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10" fillId="0" borderId="20" xfId="0" applyFont="1" applyBorder="1" applyAlignment="1" applyProtection="1">
      <alignment horizontal="left" vertical="top"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164" fontId="12" fillId="0" borderId="3" xfId="1" applyNumberFormat="1" applyFont="1" applyFill="1" applyBorder="1" applyAlignment="1" applyProtection="1">
      <alignment horizontal="center" vertical="center"/>
    </xf>
    <xf numFmtId="164" fontId="12" fillId="0" borderId="2" xfId="1" applyNumberFormat="1" applyFont="1" applyFill="1" applyBorder="1" applyAlignment="1" applyProtection="1">
      <alignment horizontal="center" vertical="center"/>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2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24"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25" fillId="0" borderId="3" xfId="0" applyFont="1" applyBorder="1" applyAlignment="1">
      <alignment horizontal="right" vertical="center" wrapText="1"/>
    </xf>
    <xf numFmtId="0" fontId="25" fillId="0" borderId="4" xfId="0" applyFont="1" applyBorder="1" applyAlignment="1">
      <alignment horizontal="right" vertical="center" wrapText="1"/>
    </xf>
    <xf numFmtId="0" fontId="25" fillId="0" borderId="2" xfId="0" applyFont="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tabSelected="1" view="pageLayout" zoomScale="88" zoomScaleNormal="110" zoomScalePageLayoutView="88" workbookViewId="0">
      <selection activeCell="B7" sqref="B7:D7"/>
    </sheetView>
  </sheetViews>
  <sheetFormatPr defaultColWidth="8.85546875" defaultRowHeight="15" x14ac:dyDescent="0.25"/>
  <cols>
    <col min="1" max="1" width="8.85546875" style="8" customWidth="1"/>
    <col min="2" max="2" width="28.7109375" style="2" customWidth="1"/>
    <col min="3" max="3" width="2.7109375" style="2" customWidth="1"/>
    <col min="4" max="4" width="40.140625" style="2" customWidth="1"/>
    <col min="5" max="5" width="13" style="14" customWidth="1"/>
    <col min="6" max="6" width="15.28515625" style="2" customWidth="1"/>
    <col min="7" max="7" width="40.85546875" style="2" bestFit="1" customWidth="1"/>
    <col min="8" max="8" width="46.85546875" style="2" customWidth="1"/>
    <col min="9" max="9" width="14.7109375" style="3" customWidth="1"/>
    <col min="10" max="10" width="13.28515625" style="3" bestFit="1" customWidth="1"/>
    <col min="11" max="16384" width="8.85546875" style="3"/>
  </cols>
  <sheetData>
    <row r="1" spans="1:10" x14ac:dyDescent="0.25">
      <c r="A1" s="1"/>
    </row>
    <row r="2" spans="1:10" ht="24" customHeight="1" x14ac:dyDescent="0.25">
      <c r="A2" s="100" t="s">
        <v>96</v>
      </c>
      <c r="B2" s="100"/>
      <c r="C2" s="100"/>
      <c r="D2" s="100"/>
      <c r="E2" s="100"/>
      <c r="F2" s="13"/>
      <c r="G2" s="102" t="s">
        <v>3</v>
      </c>
      <c r="H2" s="103"/>
      <c r="I2" s="4"/>
      <c r="J2" s="4"/>
    </row>
    <row r="3" spans="1:10" ht="30" customHeight="1" x14ac:dyDescent="0.25">
      <c r="A3" s="66" t="s">
        <v>104</v>
      </c>
      <c r="B3" s="101"/>
      <c r="C3" s="101"/>
      <c r="D3" s="101"/>
      <c r="E3" s="101"/>
      <c r="F3" s="101"/>
      <c r="G3" s="101"/>
      <c r="H3" s="101"/>
      <c r="I3" s="5"/>
      <c r="J3" s="5"/>
    </row>
    <row r="4" spans="1:10" s="6" customFormat="1" ht="18" customHeight="1" x14ac:dyDescent="0.25">
      <c r="A4" s="104" t="s">
        <v>1</v>
      </c>
      <c r="B4" s="105"/>
      <c r="C4" s="105"/>
      <c r="D4" s="105"/>
      <c r="E4" s="105"/>
      <c r="F4" s="105"/>
      <c r="G4" s="105"/>
      <c r="H4" s="105"/>
    </row>
    <row r="5" spans="1:10" s="6" customFormat="1" ht="34.5" customHeight="1" x14ac:dyDescent="0.25">
      <c r="A5" s="106" t="s">
        <v>97</v>
      </c>
      <c r="B5" s="106"/>
      <c r="C5" s="106"/>
      <c r="D5" s="106"/>
      <c r="E5" s="106"/>
      <c r="F5" s="106"/>
      <c r="G5" s="106"/>
      <c r="H5" s="106"/>
    </row>
    <row r="6" spans="1:10" s="7" customFormat="1" ht="29.25" customHeight="1" x14ac:dyDescent="0.25">
      <c r="A6" s="25" t="s">
        <v>0</v>
      </c>
      <c r="B6" s="73" t="s">
        <v>5</v>
      </c>
      <c r="C6" s="73"/>
      <c r="D6" s="73"/>
      <c r="E6" s="26" t="s">
        <v>6</v>
      </c>
      <c r="F6" s="27" t="s">
        <v>8</v>
      </c>
      <c r="G6" s="28" t="s">
        <v>4</v>
      </c>
      <c r="H6" s="29" t="s">
        <v>52</v>
      </c>
    </row>
    <row r="7" spans="1:10" s="7" customFormat="1" ht="25.5" x14ac:dyDescent="0.25">
      <c r="A7" s="30" t="s">
        <v>65</v>
      </c>
      <c r="B7" s="62" t="s">
        <v>89</v>
      </c>
      <c r="C7" s="63"/>
      <c r="D7" s="63"/>
      <c r="E7" s="31">
        <v>150</v>
      </c>
      <c r="F7" s="32" t="s">
        <v>50</v>
      </c>
      <c r="G7" s="34" t="s">
        <v>51</v>
      </c>
      <c r="H7" s="52" t="str">
        <f>IF(ISERROR(E7*G7),"This cell will autopopulate.",E7*G7*5)</f>
        <v>This cell will autopopulate.</v>
      </c>
    </row>
    <row r="8" spans="1:10" s="7" customFormat="1" ht="25.5" x14ac:dyDescent="0.25">
      <c r="A8" s="58" t="s">
        <v>66</v>
      </c>
      <c r="B8" s="62" t="s">
        <v>91</v>
      </c>
      <c r="C8" s="63"/>
      <c r="D8" s="63"/>
      <c r="E8" s="31">
        <v>20</v>
      </c>
      <c r="F8" s="32" t="s">
        <v>50</v>
      </c>
      <c r="G8" s="34" t="s">
        <v>51</v>
      </c>
      <c r="H8" s="52" t="str">
        <f t="shared" ref="H8:H10" si="0">IF(ISERROR(E8*G8),"This cell will autopopulate.",E8*G8*5)</f>
        <v>This cell will autopopulate.</v>
      </c>
    </row>
    <row r="9" spans="1:10" s="7" customFormat="1" ht="25.5" x14ac:dyDescent="0.25">
      <c r="A9" s="33" t="s">
        <v>90</v>
      </c>
      <c r="B9" s="62" t="s">
        <v>94</v>
      </c>
      <c r="C9" s="63"/>
      <c r="D9" s="63"/>
      <c r="E9" s="31">
        <v>150</v>
      </c>
      <c r="F9" s="32" t="s">
        <v>50</v>
      </c>
      <c r="G9" s="34" t="s">
        <v>51</v>
      </c>
      <c r="H9" s="52" t="str">
        <f t="shared" si="0"/>
        <v>This cell will autopopulate.</v>
      </c>
    </row>
    <row r="10" spans="1:10" s="7" customFormat="1" ht="26.25" thickBot="1" x14ac:dyDescent="0.3">
      <c r="A10" s="33" t="s">
        <v>93</v>
      </c>
      <c r="B10" s="62" t="s">
        <v>95</v>
      </c>
      <c r="C10" s="63"/>
      <c r="D10" s="63"/>
      <c r="E10" s="31">
        <v>20</v>
      </c>
      <c r="F10" s="32" t="s">
        <v>50</v>
      </c>
      <c r="G10" s="34" t="s">
        <v>51</v>
      </c>
      <c r="H10" s="52" t="str">
        <f t="shared" si="0"/>
        <v>This cell will autopopulate.</v>
      </c>
    </row>
    <row r="11" spans="1:10" s="7" customFormat="1" ht="20.25" thickBot="1" x14ac:dyDescent="0.3">
      <c r="A11" s="15" t="s">
        <v>92</v>
      </c>
      <c r="B11" s="92" t="s">
        <v>59</v>
      </c>
      <c r="C11" s="93"/>
      <c r="D11" s="93"/>
      <c r="E11" s="93"/>
      <c r="F11" s="93"/>
      <c r="G11" s="94"/>
      <c r="H11" s="16">
        <f>MIN(SUM(H7:H8), SUM(H9:H10))</f>
        <v>0</v>
      </c>
    </row>
    <row r="12" spans="1:10" s="6" customFormat="1" ht="18" customHeight="1" x14ac:dyDescent="0.25">
      <c r="A12" s="97" t="s">
        <v>1</v>
      </c>
      <c r="B12" s="97"/>
      <c r="C12" s="97"/>
      <c r="D12" s="97"/>
      <c r="E12" s="97"/>
      <c r="F12" s="97"/>
      <c r="G12" s="97"/>
      <c r="H12" s="97"/>
    </row>
    <row r="13" spans="1:10" s="6" customFormat="1" ht="18" customHeight="1" x14ac:dyDescent="0.25">
      <c r="A13" s="106" t="s">
        <v>58</v>
      </c>
      <c r="B13" s="106"/>
      <c r="C13" s="106"/>
      <c r="D13" s="106"/>
      <c r="E13" s="106"/>
      <c r="F13" s="106"/>
      <c r="G13" s="106"/>
      <c r="H13" s="106"/>
    </row>
    <row r="14" spans="1:10" s="7" customFormat="1" ht="48" customHeight="1" x14ac:dyDescent="0.25">
      <c r="A14" s="110" t="s">
        <v>105</v>
      </c>
      <c r="B14" s="111"/>
      <c r="C14" s="111"/>
      <c r="D14" s="111"/>
      <c r="E14" s="111"/>
      <c r="F14" s="111"/>
      <c r="G14" s="111"/>
      <c r="H14" s="112"/>
    </row>
    <row r="15" spans="1:10" s="24" customFormat="1" x14ac:dyDescent="0.25">
      <c r="A15" s="25" t="s">
        <v>0</v>
      </c>
      <c r="B15" s="73" t="s">
        <v>5</v>
      </c>
      <c r="C15" s="73"/>
      <c r="D15" s="73"/>
      <c r="E15" s="99"/>
      <c r="F15" s="99"/>
      <c r="G15" s="51"/>
      <c r="H15" s="29"/>
    </row>
    <row r="16" spans="1:10" s="24" customFormat="1" x14ac:dyDescent="0.25">
      <c r="A16" s="30" t="s">
        <v>7</v>
      </c>
      <c r="B16" s="70" t="s">
        <v>67</v>
      </c>
      <c r="C16" s="71"/>
      <c r="D16" s="72"/>
      <c r="E16" s="99" t="s">
        <v>11</v>
      </c>
      <c r="F16" s="99"/>
      <c r="G16" s="57" t="s">
        <v>12</v>
      </c>
      <c r="H16" s="29" t="s">
        <v>2</v>
      </c>
    </row>
    <row r="17" spans="1:8" s="24" customFormat="1" x14ac:dyDescent="0.25">
      <c r="A17" s="59" t="s">
        <v>10</v>
      </c>
      <c r="B17" s="88" t="s">
        <v>45</v>
      </c>
      <c r="C17" s="88"/>
      <c r="D17" s="88"/>
      <c r="E17" s="96" t="s">
        <v>13</v>
      </c>
      <c r="F17" s="96"/>
      <c r="G17" s="38" t="s">
        <v>63</v>
      </c>
      <c r="H17" s="53" t="str">
        <f t="shared" ref="H17:H23" si="1">IF(ISERROR(E17*G17),"This cell will autopopulate.",(E17*G17))</f>
        <v>This cell will autopopulate.</v>
      </c>
    </row>
    <row r="18" spans="1:8" s="24" customFormat="1" x14ac:dyDescent="0.25">
      <c r="A18" s="30"/>
      <c r="B18" s="88" t="s">
        <v>44</v>
      </c>
      <c r="C18" s="88"/>
      <c r="D18" s="88"/>
      <c r="E18" s="85"/>
      <c r="F18" s="86"/>
      <c r="G18" s="86"/>
      <c r="H18" s="87"/>
    </row>
    <row r="19" spans="1:8" s="24" customFormat="1" x14ac:dyDescent="0.25">
      <c r="A19" s="30" t="s">
        <v>19</v>
      </c>
      <c r="B19" s="88" t="s">
        <v>14</v>
      </c>
      <c r="C19" s="88"/>
      <c r="D19" s="88"/>
      <c r="E19" s="96" t="s">
        <v>13</v>
      </c>
      <c r="F19" s="96"/>
      <c r="G19" s="55" t="s">
        <v>63</v>
      </c>
      <c r="H19" s="53" t="str">
        <f t="shared" si="1"/>
        <v>This cell will autopopulate.</v>
      </c>
    </row>
    <row r="20" spans="1:8" s="24" customFormat="1" x14ac:dyDescent="0.25">
      <c r="A20" s="30" t="s">
        <v>20</v>
      </c>
      <c r="B20" s="89" t="s">
        <v>15</v>
      </c>
      <c r="C20" s="90"/>
      <c r="D20" s="91"/>
      <c r="E20" s="113" t="s">
        <v>13</v>
      </c>
      <c r="F20" s="114"/>
      <c r="G20" s="55" t="s">
        <v>63</v>
      </c>
      <c r="H20" s="53" t="str">
        <f t="shared" si="1"/>
        <v>This cell will autopopulate.</v>
      </c>
    </row>
    <row r="21" spans="1:8" s="24" customFormat="1" x14ac:dyDescent="0.25">
      <c r="A21" s="30" t="s">
        <v>21</v>
      </c>
      <c r="B21" s="89" t="s">
        <v>16</v>
      </c>
      <c r="C21" s="90"/>
      <c r="D21" s="91"/>
      <c r="E21" s="113" t="s">
        <v>13</v>
      </c>
      <c r="F21" s="114"/>
      <c r="G21" s="55" t="s">
        <v>63</v>
      </c>
      <c r="H21" s="53" t="str">
        <f t="shared" si="1"/>
        <v>This cell will autopopulate.</v>
      </c>
    </row>
    <row r="22" spans="1:8" s="24" customFormat="1" x14ac:dyDescent="0.25">
      <c r="A22" s="30" t="s">
        <v>22</v>
      </c>
      <c r="B22" s="89" t="s">
        <v>17</v>
      </c>
      <c r="C22" s="90"/>
      <c r="D22" s="91"/>
      <c r="E22" s="113" t="s">
        <v>13</v>
      </c>
      <c r="F22" s="114"/>
      <c r="G22" s="55" t="s">
        <v>63</v>
      </c>
      <c r="H22" s="53" t="str">
        <f t="shared" si="1"/>
        <v>This cell will autopopulate.</v>
      </c>
    </row>
    <row r="23" spans="1:8" s="24" customFormat="1" x14ac:dyDescent="0.25">
      <c r="A23" s="30" t="s">
        <v>23</v>
      </c>
      <c r="B23" s="89" t="s">
        <v>18</v>
      </c>
      <c r="C23" s="90"/>
      <c r="D23" s="91"/>
      <c r="E23" s="113" t="s">
        <v>13</v>
      </c>
      <c r="F23" s="114"/>
      <c r="G23" s="55" t="s">
        <v>63</v>
      </c>
      <c r="H23" s="53" t="str">
        <f t="shared" si="1"/>
        <v>This cell will autopopulate.</v>
      </c>
    </row>
    <row r="24" spans="1:8" s="24" customFormat="1" x14ac:dyDescent="0.25">
      <c r="A24" s="30" t="s">
        <v>70</v>
      </c>
      <c r="B24" s="121" t="s">
        <v>84</v>
      </c>
      <c r="C24" s="122"/>
      <c r="D24" s="122"/>
      <c r="E24" s="122"/>
      <c r="F24" s="122"/>
      <c r="G24" s="123"/>
      <c r="H24" s="53" t="str">
        <f>IF(ISERROR(SUM(H19:H23+H17)),"This cell will autopopulate.",SUM(H19:H23+H17))</f>
        <v>This cell will autopopulate.</v>
      </c>
    </row>
    <row r="25" spans="1:8" s="24" customFormat="1" ht="15" customHeight="1" x14ac:dyDescent="0.25">
      <c r="A25" s="25" t="s">
        <v>0</v>
      </c>
      <c r="B25" s="73" t="s">
        <v>5</v>
      </c>
      <c r="C25" s="73"/>
      <c r="D25" s="73"/>
      <c r="E25" s="99"/>
      <c r="F25" s="99"/>
      <c r="G25" s="57"/>
      <c r="H25" s="29"/>
    </row>
    <row r="26" spans="1:8" s="24" customFormat="1" x14ac:dyDescent="0.25">
      <c r="A26" s="30" t="s">
        <v>71</v>
      </c>
      <c r="B26" s="70" t="s">
        <v>68</v>
      </c>
      <c r="C26" s="71"/>
      <c r="D26" s="72"/>
      <c r="E26" s="99" t="s">
        <v>11</v>
      </c>
      <c r="F26" s="99"/>
      <c r="G26" s="57" t="s">
        <v>12</v>
      </c>
      <c r="H26" s="29" t="s">
        <v>2</v>
      </c>
    </row>
    <row r="27" spans="1:8" s="24" customFormat="1" x14ac:dyDescent="0.25">
      <c r="A27" s="30"/>
      <c r="B27" s="88" t="s">
        <v>45</v>
      </c>
      <c r="C27" s="88"/>
      <c r="D27" s="88"/>
      <c r="E27" s="96" t="s">
        <v>13</v>
      </c>
      <c r="F27" s="96"/>
      <c r="G27" s="55" t="s">
        <v>63</v>
      </c>
      <c r="H27" s="53" t="str">
        <f t="shared" ref="H27" si="2">IF(ISERROR(E27*G27),"This cell will autopopulate.",(E27*G27))</f>
        <v>This cell will autopopulate.</v>
      </c>
    </row>
    <row r="28" spans="1:8" s="24" customFormat="1" x14ac:dyDescent="0.25">
      <c r="A28" s="30"/>
      <c r="B28" s="88" t="s">
        <v>44</v>
      </c>
      <c r="C28" s="88"/>
      <c r="D28" s="88"/>
      <c r="E28" s="85"/>
      <c r="F28" s="86"/>
      <c r="G28" s="86"/>
      <c r="H28" s="87"/>
    </row>
    <row r="29" spans="1:8" s="24" customFormat="1" x14ac:dyDescent="0.25">
      <c r="A29" s="30" t="s">
        <v>72</v>
      </c>
      <c r="B29" s="88" t="s">
        <v>14</v>
      </c>
      <c r="C29" s="88"/>
      <c r="D29" s="88"/>
      <c r="E29" s="96" t="s">
        <v>13</v>
      </c>
      <c r="F29" s="96"/>
      <c r="G29" s="55" t="s">
        <v>63</v>
      </c>
      <c r="H29" s="53" t="str">
        <f t="shared" ref="H29:H33" si="3">IF(ISERROR(E29*G29),"This cell will autopopulate.",(E29*G29))</f>
        <v>This cell will autopopulate.</v>
      </c>
    </row>
    <row r="30" spans="1:8" s="24" customFormat="1" x14ac:dyDescent="0.25">
      <c r="A30" s="30" t="s">
        <v>73</v>
      </c>
      <c r="B30" s="95" t="s">
        <v>15</v>
      </c>
      <c r="C30" s="95"/>
      <c r="D30" s="95"/>
      <c r="E30" s="96" t="s">
        <v>13</v>
      </c>
      <c r="F30" s="96"/>
      <c r="G30" s="55" t="s">
        <v>63</v>
      </c>
      <c r="H30" s="53" t="str">
        <f t="shared" si="3"/>
        <v>This cell will autopopulate.</v>
      </c>
    </row>
    <row r="31" spans="1:8" s="24" customFormat="1" x14ac:dyDescent="0.25">
      <c r="A31" s="30" t="s">
        <v>74</v>
      </c>
      <c r="B31" s="95" t="s">
        <v>16</v>
      </c>
      <c r="C31" s="95"/>
      <c r="D31" s="95"/>
      <c r="E31" s="96" t="s">
        <v>13</v>
      </c>
      <c r="F31" s="96"/>
      <c r="G31" s="55" t="s">
        <v>63</v>
      </c>
      <c r="H31" s="53" t="str">
        <f t="shared" si="3"/>
        <v>This cell will autopopulate.</v>
      </c>
    </row>
    <row r="32" spans="1:8" s="24" customFormat="1" x14ac:dyDescent="0.25">
      <c r="A32" s="30" t="s">
        <v>75</v>
      </c>
      <c r="B32" s="95" t="s">
        <v>17</v>
      </c>
      <c r="C32" s="95"/>
      <c r="D32" s="95"/>
      <c r="E32" s="96" t="s">
        <v>13</v>
      </c>
      <c r="F32" s="96"/>
      <c r="G32" s="55" t="s">
        <v>63</v>
      </c>
      <c r="H32" s="53" t="str">
        <f t="shared" si="3"/>
        <v>This cell will autopopulate.</v>
      </c>
    </row>
    <row r="33" spans="1:8" s="24" customFormat="1" x14ac:dyDescent="0.25">
      <c r="A33" s="30" t="s">
        <v>76</v>
      </c>
      <c r="B33" s="95" t="s">
        <v>18</v>
      </c>
      <c r="C33" s="95"/>
      <c r="D33" s="95"/>
      <c r="E33" s="96" t="s">
        <v>13</v>
      </c>
      <c r="F33" s="96"/>
      <c r="G33" s="55" t="s">
        <v>63</v>
      </c>
      <c r="H33" s="53" t="str">
        <f t="shared" si="3"/>
        <v>This cell will autopopulate.</v>
      </c>
    </row>
    <row r="34" spans="1:8" s="24" customFormat="1" x14ac:dyDescent="0.25">
      <c r="A34" s="30" t="s">
        <v>77</v>
      </c>
      <c r="B34" s="121" t="s">
        <v>85</v>
      </c>
      <c r="C34" s="122"/>
      <c r="D34" s="122"/>
      <c r="E34" s="122"/>
      <c r="F34" s="122"/>
      <c r="G34" s="123"/>
      <c r="H34" s="53" t="str">
        <f>IF(ISERROR(SUM(H29:H33+H27)),"This cell will autopopulate.",SUM(H29:H33+H27))</f>
        <v>This cell will autopopulate.</v>
      </c>
    </row>
    <row r="35" spans="1:8" s="24" customFormat="1" x14ac:dyDescent="0.25">
      <c r="A35" s="25" t="s">
        <v>0</v>
      </c>
      <c r="B35" s="73" t="s">
        <v>5</v>
      </c>
      <c r="C35" s="73"/>
      <c r="D35" s="73"/>
      <c r="E35" s="99"/>
      <c r="F35" s="99"/>
      <c r="G35" s="57"/>
      <c r="H35" s="29"/>
    </row>
    <row r="36" spans="1:8" s="24" customFormat="1" x14ac:dyDescent="0.25">
      <c r="A36" s="30" t="s">
        <v>78</v>
      </c>
      <c r="B36" s="70" t="s">
        <v>69</v>
      </c>
      <c r="C36" s="71"/>
      <c r="D36" s="72"/>
      <c r="E36" s="99" t="s">
        <v>11</v>
      </c>
      <c r="F36" s="99"/>
      <c r="G36" s="57" t="s">
        <v>12</v>
      </c>
      <c r="H36" s="29" t="s">
        <v>2</v>
      </c>
    </row>
    <row r="37" spans="1:8" s="24" customFormat="1" x14ac:dyDescent="0.25">
      <c r="A37" s="59" t="s">
        <v>79</v>
      </c>
      <c r="B37" s="88" t="s">
        <v>45</v>
      </c>
      <c r="C37" s="88"/>
      <c r="D37" s="88"/>
      <c r="E37" s="96" t="s">
        <v>13</v>
      </c>
      <c r="F37" s="96"/>
      <c r="G37" s="55" t="s">
        <v>63</v>
      </c>
      <c r="H37" s="53" t="str">
        <f t="shared" ref="H37" si="4">IF(ISERROR(E37*G37),"This cell will autopopulate.",(E37*G37))</f>
        <v>This cell will autopopulate.</v>
      </c>
    </row>
    <row r="38" spans="1:8" s="24" customFormat="1" x14ac:dyDescent="0.25">
      <c r="A38" s="30"/>
      <c r="B38" s="88" t="s">
        <v>44</v>
      </c>
      <c r="C38" s="88"/>
      <c r="D38" s="88"/>
      <c r="E38" s="85"/>
      <c r="F38" s="86"/>
      <c r="G38" s="86"/>
      <c r="H38" s="87"/>
    </row>
    <row r="39" spans="1:8" s="24" customFormat="1" x14ac:dyDescent="0.25">
      <c r="A39" s="30" t="s">
        <v>80</v>
      </c>
      <c r="B39" s="88" t="s">
        <v>14</v>
      </c>
      <c r="C39" s="88"/>
      <c r="D39" s="88"/>
      <c r="E39" s="96" t="s">
        <v>13</v>
      </c>
      <c r="F39" s="96"/>
      <c r="G39" s="55" t="s">
        <v>63</v>
      </c>
      <c r="H39" s="53" t="str">
        <f t="shared" ref="H39:H43" si="5">IF(ISERROR(E39*G39),"This cell will autopopulate.",(E39*G39))</f>
        <v>This cell will autopopulate.</v>
      </c>
    </row>
    <row r="40" spans="1:8" s="24" customFormat="1" x14ac:dyDescent="0.25">
      <c r="A40" s="30" t="s">
        <v>81</v>
      </c>
      <c r="B40" s="95" t="s">
        <v>15</v>
      </c>
      <c r="C40" s="95"/>
      <c r="D40" s="95"/>
      <c r="E40" s="96" t="s">
        <v>13</v>
      </c>
      <c r="F40" s="96"/>
      <c r="G40" s="55" t="s">
        <v>63</v>
      </c>
      <c r="H40" s="53" t="str">
        <f t="shared" si="5"/>
        <v>This cell will autopopulate.</v>
      </c>
    </row>
    <row r="41" spans="1:8" s="24" customFormat="1" x14ac:dyDescent="0.25">
      <c r="A41" s="30" t="s">
        <v>82</v>
      </c>
      <c r="B41" s="95" t="s">
        <v>16</v>
      </c>
      <c r="C41" s="95"/>
      <c r="D41" s="95"/>
      <c r="E41" s="96" t="s">
        <v>13</v>
      </c>
      <c r="F41" s="96"/>
      <c r="G41" s="55" t="s">
        <v>63</v>
      </c>
      <c r="H41" s="53" t="str">
        <f t="shared" si="5"/>
        <v>This cell will autopopulate.</v>
      </c>
    </row>
    <row r="42" spans="1:8" s="24" customFormat="1" x14ac:dyDescent="0.25">
      <c r="A42" s="30" t="s">
        <v>83</v>
      </c>
      <c r="B42" s="95" t="s">
        <v>17</v>
      </c>
      <c r="C42" s="95"/>
      <c r="D42" s="95"/>
      <c r="E42" s="96" t="s">
        <v>13</v>
      </c>
      <c r="F42" s="96"/>
      <c r="G42" s="55" t="s">
        <v>63</v>
      </c>
      <c r="H42" s="53" t="str">
        <f t="shared" si="5"/>
        <v>This cell will autopopulate.</v>
      </c>
    </row>
    <row r="43" spans="1:8" s="24" customFormat="1" x14ac:dyDescent="0.25">
      <c r="A43" s="30" t="s">
        <v>86</v>
      </c>
      <c r="B43" s="95" t="s">
        <v>18</v>
      </c>
      <c r="C43" s="95"/>
      <c r="D43" s="95"/>
      <c r="E43" s="96" t="s">
        <v>13</v>
      </c>
      <c r="F43" s="96"/>
      <c r="G43" s="55" t="s">
        <v>63</v>
      </c>
      <c r="H43" s="53" t="str">
        <f t="shared" si="5"/>
        <v>This cell will autopopulate.</v>
      </c>
    </row>
    <row r="44" spans="1:8" s="24" customFormat="1" ht="15.75" thickBot="1" x14ac:dyDescent="0.3">
      <c r="A44" s="30" t="s">
        <v>87</v>
      </c>
      <c r="B44" s="121" t="s">
        <v>85</v>
      </c>
      <c r="C44" s="122"/>
      <c r="D44" s="122"/>
      <c r="E44" s="122"/>
      <c r="F44" s="122"/>
      <c r="G44" s="123"/>
      <c r="H44" s="53" t="str">
        <f>IF(ISERROR(SUM(H39:H43+H37)),"This cell will autopopulate.",SUM(H39:H43+H37))</f>
        <v>This cell will autopopulate.</v>
      </c>
    </row>
    <row r="45" spans="1:8" s="24" customFormat="1" ht="20.25" thickBot="1" x14ac:dyDescent="0.3">
      <c r="A45" s="30" t="s">
        <v>88</v>
      </c>
      <c r="B45" s="92" t="s">
        <v>60</v>
      </c>
      <c r="C45" s="93"/>
      <c r="D45" s="93"/>
      <c r="E45" s="93"/>
      <c r="F45" s="93"/>
      <c r="G45" s="94"/>
      <c r="H45" s="16" t="str">
        <f>IF(ISERROR(H44+H34+H24),"This cell will autopopulate.",(H44+H34+H24))</f>
        <v>This cell will autopopulate.</v>
      </c>
    </row>
    <row r="46" spans="1:8" s="24" customFormat="1" x14ac:dyDescent="0.25">
      <c r="A46" s="97" t="s">
        <v>1</v>
      </c>
      <c r="B46" s="97"/>
      <c r="C46" s="97"/>
      <c r="D46" s="97"/>
      <c r="E46" s="97"/>
      <c r="F46" s="97"/>
      <c r="G46" s="97"/>
      <c r="H46" s="97"/>
    </row>
    <row r="47" spans="1:8" s="24" customFormat="1" ht="42.75" customHeight="1" x14ac:dyDescent="0.25">
      <c r="A47" s="106" t="s">
        <v>106</v>
      </c>
      <c r="B47" s="106"/>
      <c r="C47" s="106"/>
      <c r="D47" s="106"/>
      <c r="E47" s="106"/>
      <c r="F47" s="106"/>
      <c r="G47" s="106"/>
      <c r="H47" s="106"/>
    </row>
    <row r="48" spans="1:8" s="24" customFormat="1" x14ac:dyDescent="0.25">
      <c r="A48" s="25" t="s">
        <v>0</v>
      </c>
      <c r="B48" s="73" t="s">
        <v>5</v>
      </c>
      <c r="C48" s="73"/>
      <c r="D48" s="73"/>
      <c r="E48" s="26" t="s">
        <v>6</v>
      </c>
      <c r="F48" s="51" t="s">
        <v>8</v>
      </c>
      <c r="G48" s="28" t="s">
        <v>4</v>
      </c>
      <c r="H48" s="29" t="s">
        <v>52</v>
      </c>
    </row>
    <row r="49" spans="1:9" s="7" customFormat="1" ht="83.25" customHeight="1" x14ac:dyDescent="0.25">
      <c r="A49" s="107" t="s">
        <v>9</v>
      </c>
      <c r="B49" s="62" t="s">
        <v>24</v>
      </c>
      <c r="C49" s="63"/>
      <c r="D49" s="63"/>
      <c r="E49" s="31">
        <v>5</v>
      </c>
      <c r="F49" s="32" t="s">
        <v>48</v>
      </c>
      <c r="G49" s="54" t="s">
        <v>49</v>
      </c>
      <c r="H49" s="49" t="str">
        <f>IF(ISERROR(E49*G49),"This cell will autopopulate.",(E49*G49))</f>
        <v>This cell will autopopulate.</v>
      </c>
    </row>
    <row r="50" spans="1:9" s="7" customFormat="1" ht="15" customHeight="1" x14ac:dyDescent="0.25">
      <c r="A50" s="108"/>
      <c r="B50" s="115" t="s">
        <v>64</v>
      </c>
      <c r="C50" s="116"/>
      <c r="D50" s="116"/>
      <c r="E50" s="49" t="s">
        <v>27</v>
      </c>
      <c r="F50" s="50" t="s">
        <v>25</v>
      </c>
      <c r="G50" s="50" t="s">
        <v>28</v>
      </c>
      <c r="H50" s="49" t="s">
        <v>43</v>
      </c>
    </row>
    <row r="51" spans="1:9" s="7" customFormat="1" ht="39" customHeight="1" x14ac:dyDescent="0.25">
      <c r="A51" s="108"/>
      <c r="B51" s="117"/>
      <c r="C51" s="118"/>
      <c r="D51" s="118"/>
      <c r="E51" s="31" t="s">
        <v>29</v>
      </c>
      <c r="F51" s="42" t="s">
        <v>39</v>
      </c>
      <c r="G51" s="40" t="s">
        <v>34</v>
      </c>
      <c r="H51" s="46">
        <v>0.05</v>
      </c>
      <c r="I51" s="48"/>
    </row>
    <row r="52" spans="1:9" s="7" customFormat="1" ht="67.5" customHeight="1" x14ac:dyDescent="0.25">
      <c r="A52" s="108"/>
      <c r="B52" s="117"/>
      <c r="C52" s="118"/>
      <c r="D52" s="118"/>
      <c r="E52" s="31" t="s">
        <v>30</v>
      </c>
      <c r="F52" s="42" t="s">
        <v>40</v>
      </c>
      <c r="G52" s="41" t="s">
        <v>35</v>
      </c>
      <c r="H52" s="46">
        <v>0.02</v>
      </c>
      <c r="I52" s="48"/>
    </row>
    <row r="53" spans="1:9" s="7" customFormat="1" ht="39" customHeight="1" x14ac:dyDescent="0.25">
      <c r="A53" s="108"/>
      <c r="B53" s="117"/>
      <c r="C53" s="118"/>
      <c r="D53" s="118"/>
      <c r="E53" s="31" t="s">
        <v>31</v>
      </c>
      <c r="F53" s="42" t="s">
        <v>26</v>
      </c>
      <c r="G53" s="45" t="s">
        <v>36</v>
      </c>
      <c r="H53" s="46">
        <v>0.02</v>
      </c>
      <c r="I53" s="48"/>
    </row>
    <row r="54" spans="1:9" s="7" customFormat="1" ht="39" customHeight="1" x14ac:dyDescent="0.25">
      <c r="A54" s="108"/>
      <c r="B54" s="117"/>
      <c r="C54" s="118"/>
      <c r="D54" s="118"/>
      <c r="E54" s="43" t="s">
        <v>32</v>
      </c>
      <c r="F54" s="44" t="s">
        <v>41</v>
      </c>
      <c r="G54" s="45" t="s">
        <v>37</v>
      </c>
      <c r="H54" s="47">
        <v>0.01</v>
      </c>
    </row>
    <row r="55" spans="1:9" s="7" customFormat="1" ht="39" customHeight="1" thickBot="1" x14ac:dyDescent="0.3">
      <c r="A55" s="109"/>
      <c r="B55" s="119"/>
      <c r="C55" s="120"/>
      <c r="D55" s="120"/>
      <c r="E55" s="31" t="s">
        <v>33</v>
      </c>
      <c r="F55" s="42" t="s">
        <v>42</v>
      </c>
      <c r="G55" s="45" t="s">
        <v>38</v>
      </c>
      <c r="H55" s="46">
        <v>0.01</v>
      </c>
    </row>
    <row r="56" spans="1:9" s="7" customFormat="1" ht="16.5" customHeight="1" thickBot="1" x14ac:dyDescent="0.3">
      <c r="A56" s="39"/>
      <c r="B56" s="75" t="s">
        <v>55</v>
      </c>
      <c r="C56" s="76"/>
      <c r="D56" s="76"/>
      <c r="E56" s="76"/>
      <c r="F56" s="76"/>
      <c r="G56" s="76"/>
      <c r="H56" s="56" t="str">
        <f>IF(ISERROR((G49/36)*H51+(G49/36)*H52+(G49/36)*H53+(G49/36)*H54+(G49/36)*H55),"This cell will autopopulate.",(G49/36)*H51+(G49/36)*H52+(G49/36)*H53+(G49/36)*H54+(G49/36)*H328/36)</f>
        <v>This cell will autopopulate.</v>
      </c>
    </row>
    <row r="57" spans="1:9" s="7" customFormat="1" ht="20.25" thickBot="1" x14ac:dyDescent="0.3">
      <c r="A57" s="36" t="s">
        <v>46</v>
      </c>
      <c r="B57" s="77" t="s">
        <v>61</v>
      </c>
      <c r="C57" s="78"/>
      <c r="D57" s="78"/>
      <c r="E57" s="78"/>
      <c r="F57" s="78"/>
      <c r="G57" s="79"/>
      <c r="H57" s="37" t="str">
        <f>H49</f>
        <v>This cell will autopopulate.</v>
      </c>
    </row>
    <row r="58" spans="1:9" s="7" customFormat="1" ht="15.75" thickBot="1" x14ac:dyDescent="0.3">
      <c r="A58" s="10" t="s">
        <v>0</v>
      </c>
      <c r="B58" s="80" t="s">
        <v>5</v>
      </c>
      <c r="C58" s="81"/>
      <c r="D58" s="82"/>
      <c r="E58" s="19" t="s">
        <v>6</v>
      </c>
      <c r="F58" s="20" t="s">
        <v>8</v>
      </c>
      <c r="G58" s="9" t="s">
        <v>4</v>
      </c>
      <c r="H58" s="11" t="s">
        <v>2</v>
      </c>
    </row>
    <row r="59" spans="1:9" s="7" customFormat="1" ht="80.25" customHeight="1" thickBot="1" x14ac:dyDescent="0.3">
      <c r="A59" s="17" t="s">
        <v>47</v>
      </c>
      <c r="B59" s="83" t="s">
        <v>98</v>
      </c>
      <c r="C59" s="84"/>
      <c r="D59" s="84"/>
      <c r="E59" s="21">
        <v>1</v>
      </c>
      <c r="F59" s="22" t="s">
        <v>53</v>
      </c>
      <c r="G59" s="18" t="s">
        <v>54</v>
      </c>
      <c r="H59" s="12" t="str">
        <f>IF(ISERROR(E59*G59),"This cell will autopopulate.",E59*G59)</f>
        <v>This cell will autopopulate.</v>
      </c>
    </row>
    <row r="60" spans="1:9" s="7" customFormat="1" ht="20.25" thickBot="1" x14ac:dyDescent="0.3">
      <c r="A60" s="33" t="s">
        <v>56</v>
      </c>
      <c r="B60" s="77" t="s">
        <v>62</v>
      </c>
      <c r="C60" s="78"/>
      <c r="D60" s="78"/>
      <c r="E60" s="78"/>
      <c r="F60" s="78"/>
      <c r="G60" s="79"/>
      <c r="H60" s="37" t="str">
        <f>H59</f>
        <v>This cell will autopopulate.</v>
      </c>
    </row>
    <row r="61" spans="1:9" s="23" customFormat="1" ht="28.5" customHeight="1" thickBot="1" x14ac:dyDescent="0.25">
      <c r="A61" s="33">
        <v>1.5</v>
      </c>
      <c r="B61" s="74" t="s">
        <v>57</v>
      </c>
      <c r="C61" s="74"/>
      <c r="D61" s="74"/>
      <c r="E61" s="74"/>
      <c r="F61" s="74"/>
      <c r="G61" s="74"/>
      <c r="H61" s="16" t="str">
        <f>IF(ISERROR(H60+H57+H45+H11),"This cell will autopopulate.",(H60+H57+H45+H11))</f>
        <v>This cell will autopopulate.</v>
      </c>
    </row>
    <row r="62" spans="1:9" s="23" customFormat="1" ht="14.25" x14ac:dyDescent="0.2">
      <c r="A62" s="35" t="s">
        <v>0</v>
      </c>
      <c r="B62" s="97" t="s">
        <v>5</v>
      </c>
      <c r="C62" s="97"/>
      <c r="D62" s="97"/>
      <c r="E62" s="97"/>
      <c r="F62" s="97"/>
      <c r="G62" s="97"/>
      <c r="H62" s="98"/>
    </row>
    <row r="64" spans="1:9" ht="15.75" customHeight="1" x14ac:dyDescent="0.25">
      <c r="A64" s="64" t="s">
        <v>99</v>
      </c>
      <c r="B64" s="65"/>
      <c r="C64" s="65"/>
      <c r="D64" s="65"/>
      <c r="E64" s="65"/>
      <c r="F64" s="65"/>
      <c r="G64" s="65"/>
      <c r="H64" s="65"/>
    </row>
    <row r="65" spans="1:8" x14ac:dyDescent="0.25">
      <c r="A65" s="66" t="s">
        <v>100</v>
      </c>
      <c r="B65" s="66"/>
      <c r="C65" s="66"/>
      <c r="D65" s="66"/>
      <c r="E65" s="66"/>
      <c r="F65" s="66"/>
      <c r="G65" s="66"/>
      <c r="H65" s="66"/>
    </row>
    <row r="66" spans="1:8" ht="40.5" customHeight="1" x14ac:dyDescent="0.25">
      <c r="A66" s="61">
        <v>2.1</v>
      </c>
      <c r="B66" s="67" t="s">
        <v>103</v>
      </c>
      <c r="C66" s="68"/>
      <c r="D66" s="68"/>
      <c r="E66" s="68"/>
      <c r="F66" s="68"/>
      <c r="G66" s="68"/>
      <c r="H66" s="69"/>
    </row>
    <row r="67" spans="1:8" x14ac:dyDescent="0.25">
      <c r="A67" s="25" t="s">
        <v>0</v>
      </c>
      <c r="B67" s="70" t="s">
        <v>5</v>
      </c>
      <c r="C67" s="71"/>
      <c r="D67" s="72"/>
      <c r="E67" s="26" t="s">
        <v>6</v>
      </c>
      <c r="F67" s="60" t="s">
        <v>8</v>
      </c>
      <c r="G67" s="28" t="s">
        <v>4</v>
      </c>
      <c r="H67" s="29" t="s">
        <v>52</v>
      </c>
    </row>
    <row r="68" spans="1:8" ht="25.5" customHeight="1" x14ac:dyDescent="0.25">
      <c r="A68" s="30" t="s">
        <v>101</v>
      </c>
      <c r="B68" s="62" t="s">
        <v>89</v>
      </c>
      <c r="C68" s="63"/>
      <c r="D68" s="63"/>
      <c r="E68" s="31">
        <v>75</v>
      </c>
      <c r="F68" s="32" t="s">
        <v>50</v>
      </c>
      <c r="G68" s="34" t="s">
        <v>51</v>
      </c>
      <c r="H68" s="52" t="str">
        <f>IF(ISERROR(E68*G68),"This cell will autopopulate.",E68*G68*5)</f>
        <v>This cell will autopopulate.</v>
      </c>
    </row>
    <row r="69" spans="1:8" ht="25.5" customHeight="1" x14ac:dyDescent="0.25">
      <c r="A69" s="30" t="s">
        <v>102</v>
      </c>
      <c r="B69" s="62" t="s">
        <v>94</v>
      </c>
      <c r="C69" s="63"/>
      <c r="D69" s="63"/>
      <c r="E69" s="31">
        <v>75</v>
      </c>
      <c r="F69" s="32" t="s">
        <v>50</v>
      </c>
      <c r="G69" s="34" t="s">
        <v>51</v>
      </c>
      <c r="H69" s="52" t="str">
        <f>IF(ISERROR(E69*G69),"This cell will autopopulate.",E69*G69*5)</f>
        <v>This cell will autopopulate.</v>
      </c>
    </row>
  </sheetData>
  <sheetProtection selectLockedCells="1"/>
  <mergeCells count="91">
    <mergeCell ref="B27:D27"/>
    <mergeCell ref="E27:F27"/>
    <mergeCell ref="E29:F29"/>
    <mergeCell ref="B44:G44"/>
    <mergeCell ref="B43:D43"/>
    <mergeCell ref="E43:F43"/>
    <mergeCell ref="E38:H38"/>
    <mergeCell ref="B39:D39"/>
    <mergeCell ref="E39:F39"/>
    <mergeCell ref="B33:D33"/>
    <mergeCell ref="E33:F33"/>
    <mergeCell ref="B35:D35"/>
    <mergeCell ref="E35:F35"/>
    <mergeCell ref="B36:D36"/>
    <mergeCell ref="B31:D31"/>
    <mergeCell ref="E31:F31"/>
    <mergeCell ref="E17:F17"/>
    <mergeCell ref="B50:D55"/>
    <mergeCell ref="A46:H46"/>
    <mergeCell ref="E23:F23"/>
    <mergeCell ref="B23:D23"/>
    <mergeCell ref="B24:G24"/>
    <mergeCell ref="B34:G34"/>
    <mergeCell ref="B40:D40"/>
    <mergeCell ref="E40:F40"/>
    <mergeCell ref="B41:D41"/>
    <mergeCell ref="E41:F41"/>
    <mergeCell ref="B42:D42"/>
    <mergeCell ref="E42:F42"/>
    <mergeCell ref="B37:D37"/>
    <mergeCell ref="E37:F37"/>
    <mergeCell ref="B38:D38"/>
    <mergeCell ref="B32:D32"/>
    <mergeCell ref="B28:D28"/>
    <mergeCell ref="E28:H28"/>
    <mergeCell ref="B29:D29"/>
    <mergeCell ref="E32:F32"/>
    <mergeCell ref="B8:D8"/>
    <mergeCell ref="A47:H47"/>
    <mergeCell ref="A14:H14"/>
    <mergeCell ref="B22:D22"/>
    <mergeCell ref="E19:F19"/>
    <mergeCell ref="E20:F20"/>
    <mergeCell ref="E21:F21"/>
    <mergeCell ref="E22:F22"/>
    <mergeCell ref="B21:D21"/>
    <mergeCell ref="B16:D16"/>
    <mergeCell ref="E16:F16"/>
    <mergeCell ref="B25:D25"/>
    <mergeCell ref="E25:F25"/>
    <mergeCell ref="B26:D26"/>
    <mergeCell ref="E26:F26"/>
    <mergeCell ref="E36:F36"/>
    <mergeCell ref="B62:H62"/>
    <mergeCell ref="B11:G11"/>
    <mergeCell ref="E15:F15"/>
    <mergeCell ref="A2:E2"/>
    <mergeCell ref="A3:H3"/>
    <mergeCell ref="G2:H2"/>
    <mergeCell ref="B49:D49"/>
    <mergeCell ref="A4:H4"/>
    <mergeCell ref="A5:H5"/>
    <mergeCell ref="B6:D6"/>
    <mergeCell ref="A12:H12"/>
    <mergeCell ref="A13:H13"/>
    <mergeCell ref="B15:D15"/>
    <mergeCell ref="A49:A55"/>
    <mergeCell ref="B7:D7"/>
    <mergeCell ref="B18:D18"/>
    <mergeCell ref="B9:D9"/>
    <mergeCell ref="B10:D10"/>
    <mergeCell ref="B48:D48"/>
    <mergeCell ref="B61:G61"/>
    <mergeCell ref="B56:G56"/>
    <mergeCell ref="B60:G60"/>
    <mergeCell ref="B58:D58"/>
    <mergeCell ref="B59:D59"/>
    <mergeCell ref="B57:G57"/>
    <mergeCell ref="E18:H18"/>
    <mergeCell ref="B17:D17"/>
    <mergeCell ref="B19:D19"/>
    <mergeCell ref="B20:D20"/>
    <mergeCell ref="B45:G45"/>
    <mergeCell ref="B30:D30"/>
    <mergeCell ref="E30:F30"/>
    <mergeCell ref="B68:D68"/>
    <mergeCell ref="B69:D69"/>
    <mergeCell ref="A64:H64"/>
    <mergeCell ref="A65:H65"/>
    <mergeCell ref="B66:H66"/>
    <mergeCell ref="B67:D67"/>
  </mergeCells>
  <pageMargins left="0.7" right="0.7" top="0.75" bottom="0.75" header="0.3" footer="0.3"/>
  <pageSetup scale="62" fitToHeight="2" orientation="landscape" r:id="rId1"/>
  <headerFooter>
    <oddHeader xml:space="preserve">&amp;C026-20 Workforce Engagement Management (WEM) Software Solution and Implementation
 Appendix B - Response Workbook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44df38607d00009db2741d2e5a531451">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dd610e068f0f33444e7d7f7669e6adc5"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 IFB or RFP"/>
          <xsd:enumeration value="Ad Copy"/>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Bid Analysis"/>
          <xsd:enumeration value="BAFO Analysis"/>
          <xsd:enumeration value="Contract documents"/>
          <xsd:enumeration value="Contract Amendment 1"/>
          <xsd:enumeration value="Contract Amendment 2"/>
          <xsd:enumeration value="Contract Amendment 3"/>
          <xsd:enumeration value="Contract Executed"/>
          <xsd:enumeration value="Contract Negotiation"/>
          <xsd:enumeration value="Contract Rates"/>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canned Bids Step 2"/>
          <xsd:enumeration value="Short List Email"/>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EV5DVUR6RRZR-1275146407-37039</_dlc_DocId>
    <_dlc_DocIdUrl xmlns="53dbc0f4-2d3d-44b3-9905-25b4807b1361">
      <Url>http://finance/supply/pba/_layouts/15/DocIdRedir.aspx?ID=EV5DVUR6RRZR-1275146407-37039</Url>
      <Description>EV5DVUR6RRZR-1275146407-37039</Description>
    </_dlc_DocIdUrl>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1066</Spec_x0020__x0023_>
    <EmailSubject xmlns="http://schemas.microsoft.com/sharepoint/v3" xsi:nil="true"/>
    <Spec_x0020__x0023_ xmlns="b3fec781-62d2-4f50-9b0f-56b6ddda0866">026-20</Spec_x0020__x0023_>
    <Doc_x0020_Type xmlns="c0086056-5044-4a33-b29f-c75672ab2bba" xsi:nil="true"/>
    <S_Year xmlns="c0086056-5044-4a33-b29f-c75672ab2bba">2020</S_Year>
    <EmailCc xmlns="http://schemas.microsoft.com/sharepoint/v3" xsi:nil="true"/>
  </documentManagement>
</p:properties>
</file>

<file path=customXml/itemProps1.xml><?xml version="1.0" encoding="utf-8"?>
<ds:datastoreItem xmlns:ds="http://schemas.openxmlformats.org/officeDocument/2006/customXml" ds:itemID="{4B762C9F-4E94-4197-A750-14A051E93A81}">
  <ds:schemaRefs>
    <ds:schemaRef ds:uri="http://schemas.microsoft.com/sharepoint/v3/contenttype/forms"/>
  </ds:schemaRefs>
</ds:datastoreItem>
</file>

<file path=customXml/itemProps2.xml><?xml version="1.0" encoding="utf-8"?>
<ds:datastoreItem xmlns:ds="http://schemas.openxmlformats.org/officeDocument/2006/customXml" ds:itemID="{D455C625-27A9-4FDB-AE8B-E16EC5018DC7}">
  <ds:schemaRefs>
    <ds:schemaRef ds:uri="http://schemas.microsoft.com/sharepoint/events"/>
  </ds:schemaRefs>
</ds:datastoreItem>
</file>

<file path=customXml/itemProps3.xml><?xml version="1.0" encoding="utf-8"?>
<ds:datastoreItem xmlns:ds="http://schemas.openxmlformats.org/officeDocument/2006/customXml" ds:itemID="{089E64F2-4E65-4CA7-A9C3-7477AD9115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081D79B-DD8E-4CA3-8435-3D52C8B78967}">
  <ds:schemaRefs>
    <ds:schemaRef ds:uri="c0086056-5044-4a33-b29f-c75672ab2bba"/>
    <ds:schemaRef ds:uri="http://schemas.openxmlformats.org/package/2006/metadata/core-properties"/>
    <ds:schemaRef ds:uri="http://purl.org/dc/elements/1.1/"/>
    <ds:schemaRef ds:uri="http://schemas.microsoft.com/office/2006/documentManagement/types"/>
    <ds:schemaRef ds:uri="b3fec781-62d2-4f50-9b0f-56b6ddda0866"/>
    <ds:schemaRef ds:uri="http://schemas.microsoft.com/office/infopath/2007/PartnerControls"/>
    <ds:schemaRef ds:uri="a6a118c7-e855-4f4e-b8ad-80e33b796d81"/>
    <ds:schemaRef ds:uri="http://purl.org/dc/terms/"/>
    <ds:schemaRef ds:uri="af23f7e8-60b8-4754-8d26-933e50c84a94"/>
    <ds:schemaRef ds:uri="53dbc0f4-2d3d-44b3-9905-25b4807b1361"/>
    <ds:schemaRef ds:uri="http://purl.org/dc/dcmitype/"/>
    <ds:schemaRef ds:uri="http://schemas.microsoft.com/sharepoint/v4"/>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 - Response Workbook</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026-20 Appendix B  -  Response Workbook</dc:title>
  <dc:creator>Dambrose, Nickolas C.</dc:creator>
  <cp:lastModifiedBy>JEA User</cp:lastModifiedBy>
  <cp:lastPrinted>2017-03-21T13:54:26Z</cp:lastPrinted>
  <dcterms:created xsi:type="dcterms:W3CDTF">2015-12-14T15:26:59Z</dcterms:created>
  <dcterms:modified xsi:type="dcterms:W3CDTF">2020-03-05T19:16:32Z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572bc4b1-b44a-4af8-b27e-93918074fc46</vt:lpwstr>
  </property>
  <property fmtid="{D5CDD505-2E9C-101B-9397-08002B2CF9AE}" pid="3" name="ContentTypeId">
    <vt:lpwstr>0x0101002E4E7A6CA0008041B529864F2CCE0609</vt:lpwstr>
  </property>
</Properties>
</file>