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7"/>
  </bookViews>
  <sheets>
    <sheet name="Price Adjustment Formuala" sheetId="5" r:id="rId1"/>
  </sheets>
  <definedNames>
    <definedName name="_xlnm._FilterDatabase" localSheetId="0" hidden="1">'Price Adjustment Formuala'!$A$2:$B$8</definedName>
  </definedNames>
  <calcPr calcId="162913"/>
</workbook>
</file>

<file path=xl/calcChain.xml><?xml version="1.0" encoding="utf-8"?>
<calcChain xmlns="http://schemas.openxmlformats.org/spreadsheetml/2006/main">
  <c r="E6" i="5" l="1"/>
  <c r="E5" i="5"/>
  <c r="H19" i="5" l="1"/>
  <c r="H18" i="5"/>
  <c r="H20" i="5" s="1"/>
  <c r="D18" i="5"/>
  <c r="D6" i="5" l="1"/>
  <c r="D5" i="5"/>
  <c r="H14" i="5"/>
  <c r="H15" i="5" s="1"/>
  <c r="H13" i="5"/>
  <c r="D13" i="5"/>
  <c r="F4" i="5" l="1"/>
  <c r="G4" i="5" s="1"/>
  <c r="H4" i="5" s="1"/>
  <c r="F5" i="5"/>
  <c r="G5" i="5" s="1"/>
  <c r="H5" i="5" s="1"/>
  <c r="F6" i="5"/>
  <c r="F7" i="5"/>
  <c r="F8" i="5"/>
  <c r="F3" i="5"/>
  <c r="G3" i="5" s="1"/>
  <c r="H3" i="5" s="1"/>
  <c r="C6" i="5"/>
  <c r="C7" i="5"/>
  <c r="C8" i="5"/>
  <c r="G8" i="5" s="1"/>
  <c r="H8" i="5" s="1"/>
  <c r="G6" i="5" l="1"/>
  <c r="H6" i="5" s="1"/>
  <c r="C9" i="5"/>
  <c r="G7" i="5"/>
  <c r="G9" i="5" s="1"/>
  <c r="B9" i="5"/>
  <c r="H7" i="5" l="1"/>
  <c r="H9" i="5" s="1"/>
</calcChain>
</file>

<file path=xl/sharedStrings.xml><?xml version="1.0" encoding="utf-8"?>
<sst xmlns="http://schemas.openxmlformats.org/spreadsheetml/2006/main" count="37" uniqueCount="27">
  <si>
    <t>Commodity</t>
  </si>
  <si>
    <t>Weighting Factor</t>
  </si>
  <si>
    <t>Silicone Steel</t>
  </si>
  <si>
    <t xml:space="preserve">Copper </t>
  </si>
  <si>
    <t>Oil</t>
  </si>
  <si>
    <t>Aluminum</t>
  </si>
  <si>
    <t>All other Variable Costs and Margin</t>
  </si>
  <si>
    <t>Total</t>
  </si>
  <si>
    <t>Stainless Steel</t>
  </si>
  <si>
    <t>Initial Base</t>
  </si>
  <si>
    <t>% Change</t>
  </si>
  <si>
    <t>Price Change</t>
  </si>
  <si>
    <t>New Price</t>
  </si>
  <si>
    <t>External Website Link</t>
  </si>
  <si>
    <t>https://fred.stlouisfed.org/series/WPU10170502</t>
  </si>
  <si>
    <t>https://fred.stlouisfed.org/series/PCU3353113353111</t>
  </si>
  <si>
    <t>https://fred.stlouisfed.org/series/DCOILWTICO</t>
  </si>
  <si>
    <t>https://fred.stlouisfed.org/series/CPIAUCNS</t>
  </si>
  <si>
    <t>https://pmc.platts.com/</t>
  </si>
  <si>
    <t>TRAPC002 Quoted Unit Price = $600.00</t>
  </si>
  <si>
    <t>011-21 - Appendix C - Price Adjsutment Formula Example</t>
  </si>
  <si>
    <t xml:space="preserve">6/13/2021 Reported </t>
  </si>
  <si>
    <t>LME HG Settlement</t>
  </si>
  <si>
    <t>MW US Trans Prem</t>
  </si>
  <si>
    <t>PLATTS Initial Base Numbers</t>
  </si>
  <si>
    <t>COMEX HG 1st position</t>
  </si>
  <si>
    <t>PLATTS Updated 6/13/21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</si>
</sst>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0"/>
    <numFmt numFmtId="166" formatCode="0.000"/>
  </numFmts>
  <fonts count="7" x14ac:knownFonts="1">
    <font>
      <sz val="11"/>
      <color theme="1"/>
      <name val="Calibri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</font>
    <font>
      <u/>
      <sz val="10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DEFF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/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6" fillId="0" borderId="1" xfId="1" applyFont="1" applyBorder="1"/>
    <xf numFmtId="0" fontId="2" fillId="3" borderId="1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4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7F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mc.platts.com/" TargetMode="External"/><Relationship Id="rId1" Type="http://schemas.openxmlformats.org/officeDocument/2006/relationships/hyperlink" Target="https://pmc.plat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H8" sqref="H8"/>
    </sheetView>
  </sheetViews>
  <sheetFormatPr defaultRowHeight="14.3" x14ac:dyDescent="0.25"/>
  <cols>
    <col min="1" max="1" width="16" customWidth="1"/>
    <col min="2" max="2" width="15.25" customWidth="1"/>
    <col min="3" max="3" width="15.625" customWidth="1"/>
    <col min="4" max="4" width="12.25" customWidth="1"/>
    <col min="5" max="5" width="12.125" customWidth="1"/>
    <col min="6" max="6" width="11.375" customWidth="1"/>
    <col min="7" max="7" width="12.25" customWidth="1"/>
    <col min="8" max="8" width="11.125" customWidth="1"/>
    <col min="9" max="9" width="50.25" customWidth="1"/>
  </cols>
  <sheetData>
    <row r="1" spans="1:9" ht="27.2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ht="39.6" customHeight="1" x14ac:dyDescent="0.25">
      <c r="A2" s="1" t="s">
        <v>0</v>
      </c>
      <c r="B2" s="1" t="s">
        <v>1</v>
      </c>
      <c r="C2" s="1" t="s">
        <v>19</v>
      </c>
      <c r="D2" s="1" t="s">
        <v>9</v>
      </c>
      <c r="E2" s="1" t="s">
        <v>21</v>
      </c>
      <c r="F2" s="1" t="s">
        <v>10</v>
      </c>
      <c r="G2" s="1" t="s">
        <v>11</v>
      </c>
      <c r="H2" s="1" t="s">
        <v>12</v>
      </c>
      <c r="I2" s="1" t="s">
        <v>13</v>
      </c>
    </row>
    <row r="3" spans="1:9" ht="21.6" customHeight="1" x14ac:dyDescent="0.25">
      <c r="A3" s="2" t="s">
        <v>8</v>
      </c>
      <c r="B3" s="3">
        <v>0.22</v>
      </c>
      <c r="C3" s="4">
        <v>120</v>
      </c>
      <c r="D3" s="7">
        <v>118.8</v>
      </c>
      <c r="E3" s="12">
        <v>115</v>
      </c>
      <c r="F3" s="13">
        <f>(E3-D3)/D3</f>
        <v>-3.1986531986531966E-2</v>
      </c>
      <c r="G3" s="4">
        <f>C3*F3</f>
        <v>-3.838383838383836</v>
      </c>
      <c r="H3" s="4">
        <f>C3+G3</f>
        <v>116.16161616161617</v>
      </c>
      <c r="I3" s="14" t="s">
        <v>14</v>
      </c>
    </row>
    <row r="4" spans="1:9" ht="31.75" customHeight="1" x14ac:dyDescent="0.25">
      <c r="A4" s="2" t="s">
        <v>2</v>
      </c>
      <c r="B4" s="3">
        <v>0.18</v>
      </c>
      <c r="C4" s="4">
        <v>120</v>
      </c>
      <c r="D4" s="7">
        <v>202.7</v>
      </c>
      <c r="E4" s="12">
        <v>201</v>
      </c>
      <c r="F4" s="13">
        <f t="shared" ref="F4:F8" si="0">(E4-D4)/D4</f>
        <v>-8.3867784903798159E-3</v>
      </c>
      <c r="G4" s="4">
        <f t="shared" ref="G4:G8" si="1">C4*F4</f>
        <v>-1.006413418845578</v>
      </c>
      <c r="H4" s="4">
        <f t="shared" ref="H4:H8" si="2">C4+G4</f>
        <v>118.99358658115442</v>
      </c>
      <c r="I4" s="14" t="s">
        <v>15</v>
      </c>
    </row>
    <row r="5" spans="1:9" ht="23.95" customHeight="1" x14ac:dyDescent="0.25">
      <c r="A5" s="2" t="s">
        <v>3</v>
      </c>
      <c r="B5" s="3">
        <v>0.1</v>
      </c>
      <c r="C5" s="4">
        <v>104</v>
      </c>
      <c r="D5" s="10">
        <f>D13</f>
        <v>3.6425000000000001</v>
      </c>
      <c r="E5" s="22">
        <f>D18</f>
        <v>3.5507499999999999</v>
      </c>
      <c r="F5" s="13">
        <f t="shared" si="0"/>
        <v>-2.5188743994509325E-2</v>
      </c>
      <c r="G5" s="4">
        <f t="shared" si="1"/>
        <v>-2.6196293754289699</v>
      </c>
      <c r="H5" s="4">
        <f t="shared" si="2"/>
        <v>101.38037062457103</v>
      </c>
      <c r="I5" s="15" t="s">
        <v>18</v>
      </c>
    </row>
    <row r="6" spans="1:9" ht="22.25" customHeight="1" x14ac:dyDescent="0.25">
      <c r="A6" s="2" t="s">
        <v>5</v>
      </c>
      <c r="B6" s="3">
        <v>0.1</v>
      </c>
      <c r="C6" s="4">
        <f t="shared" ref="C6:C8" si="3">B6*512</f>
        <v>51.2</v>
      </c>
      <c r="D6" s="11">
        <f>H15</f>
        <v>1.0688771389173646</v>
      </c>
      <c r="E6" s="10">
        <f>H20</f>
        <v>1.0566908718962906</v>
      </c>
      <c r="F6" s="13">
        <f t="shared" si="0"/>
        <v>-1.1400998840163308E-2</v>
      </c>
      <c r="G6" s="4">
        <f t="shared" si="1"/>
        <v>-0.58373114061636133</v>
      </c>
      <c r="H6" s="4">
        <f t="shared" si="2"/>
        <v>50.616268859383645</v>
      </c>
      <c r="I6" s="15" t="s">
        <v>18</v>
      </c>
    </row>
    <row r="7" spans="1:9" ht="24.65" customHeight="1" x14ac:dyDescent="0.25">
      <c r="A7" s="2" t="s">
        <v>4</v>
      </c>
      <c r="B7" s="3">
        <v>0.1</v>
      </c>
      <c r="C7" s="4">
        <f t="shared" si="3"/>
        <v>51.2</v>
      </c>
      <c r="D7" s="7">
        <v>52.15</v>
      </c>
      <c r="E7" s="12">
        <v>55.23</v>
      </c>
      <c r="F7" s="13">
        <f t="shared" si="0"/>
        <v>5.906040268456373E-2</v>
      </c>
      <c r="G7" s="4">
        <f t="shared" si="1"/>
        <v>3.023892617449663</v>
      </c>
      <c r="H7" s="4">
        <f t="shared" si="2"/>
        <v>54.223892617449664</v>
      </c>
      <c r="I7" s="14" t="s">
        <v>16</v>
      </c>
    </row>
    <row r="8" spans="1:9" ht="43.85" customHeight="1" x14ac:dyDescent="0.25">
      <c r="A8" s="2" t="s">
        <v>6</v>
      </c>
      <c r="B8" s="3">
        <v>0.3</v>
      </c>
      <c r="C8" s="4">
        <f t="shared" si="3"/>
        <v>153.6</v>
      </c>
      <c r="D8" s="7">
        <v>260.47399999999999</v>
      </c>
      <c r="E8" s="12">
        <v>253.12</v>
      </c>
      <c r="F8" s="13">
        <f t="shared" si="0"/>
        <v>-2.8233144190974859E-2</v>
      </c>
      <c r="G8" s="4">
        <f t="shared" si="1"/>
        <v>-4.336610947733738</v>
      </c>
      <c r="H8" s="4">
        <f t="shared" si="2"/>
        <v>149.26338905226626</v>
      </c>
      <c r="I8" s="14" t="s">
        <v>17</v>
      </c>
    </row>
    <row r="9" spans="1:9" ht="25.85" customHeight="1" x14ac:dyDescent="0.25">
      <c r="A9" s="5" t="s">
        <v>7</v>
      </c>
      <c r="B9" s="6">
        <f>SUM(B3:B8)</f>
        <v>1</v>
      </c>
      <c r="C9" s="4">
        <f>SUM(C3:C8)</f>
        <v>600</v>
      </c>
      <c r="D9" s="8"/>
      <c r="E9" s="8"/>
      <c r="F9" s="8"/>
      <c r="G9" s="4">
        <f>SUM(G3:G8)</f>
        <v>-9.3608761035588195</v>
      </c>
      <c r="H9" s="4">
        <f>SUM(H3:H8)</f>
        <v>590.63912389644122</v>
      </c>
      <c r="I9" s="16"/>
    </row>
    <row r="10" spans="1:9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5">
      <c r="A11" s="17"/>
      <c r="B11" s="17"/>
      <c r="C11" s="17"/>
      <c r="D11" s="17"/>
      <c r="E11" s="17"/>
      <c r="F11" s="17"/>
      <c r="G11" s="17"/>
      <c r="H11" s="17"/>
      <c r="I11" s="17"/>
    </row>
    <row r="12" spans="1:9" s="9" customFormat="1" x14ac:dyDescent="0.25">
      <c r="A12" s="32" t="s">
        <v>24</v>
      </c>
      <c r="B12" s="32"/>
      <c r="C12" s="32"/>
      <c r="D12" s="32"/>
      <c r="E12" s="32"/>
      <c r="F12" s="32"/>
      <c r="G12" s="32"/>
      <c r="H12" s="32"/>
      <c r="I12" s="18"/>
    </row>
    <row r="13" spans="1:9" ht="27.2" x14ac:dyDescent="0.25">
      <c r="A13" s="19" t="s">
        <v>3</v>
      </c>
      <c r="B13" s="20" t="s">
        <v>25</v>
      </c>
      <c r="C13" s="21">
        <v>364.25</v>
      </c>
      <c r="D13" s="22">
        <f>C13/100</f>
        <v>3.6425000000000001</v>
      </c>
      <c r="E13" s="19" t="s">
        <v>5</v>
      </c>
      <c r="F13" s="23" t="s">
        <v>22</v>
      </c>
      <c r="G13" s="21">
        <v>2028.2</v>
      </c>
      <c r="H13" s="24">
        <f>G13/2204.62</f>
        <v>0.91997713891736455</v>
      </c>
      <c r="I13" s="17"/>
    </row>
    <row r="14" spans="1:9" ht="27.2" x14ac:dyDescent="0.25">
      <c r="A14" s="25"/>
      <c r="B14" s="25"/>
      <c r="C14" s="25"/>
      <c r="D14" s="25"/>
      <c r="E14" s="25"/>
      <c r="F14" s="26" t="s">
        <v>23</v>
      </c>
      <c r="G14" s="27">
        <v>14.89</v>
      </c>
      <c r="H14" s="28">
        <f>G14/100</f>
        <v>0.1489</v>
      </c>
      <c r="I14" s="17"/>
    </row>
    <row r="15" spans="1:9" x14ac:dyDescent="0.25">
      <c r="A15" s="17"/>
      <c r="B15" s="17"/>
      <c r="C15" s="17"/>
      <c r="D15" s="17"/>
      <c r="E15" s="17"/>
      <c r="F15" s="32" t="s">
        <v>7</v>
      </c>
      <c r="G15" s="32"/>
      <c r="H15" s="29">
        <f>SUM(H13:H14)</f>
        <v>1.0688771389173646</v>
      </c>
      <c r="I15" s="17"/>
    </row>
    <row r="17" spans="1:8" x14ac:dyDescent="0.25">
      <c r="A17" s="32" t="s">
        <v>26</v>
      </c>
      <c r="B17" s="32"/>
      <c r="C17" s="32"/>
      <c r="D17" s="32"/>
      <c r="E17" s="32"/>
      <c r="F17" s="32"/>
      <c r="G17" s="32"/>
      <c r="H17" s="32"/>
    </row>
    <row r="18" spans="1:8" ht="27.2" x14ac:dyDescent="0.25">
      <c r="A18" s="19" t="s">
        <v>3</v>
      </c>
      <c r="B18" s="20" t="s">
        <v>25</v>
      </c>
      <c r="C18" s="30">
        <v>355.07499999999999</v>
      </c>
      <c r="D18" s="22">
        <f>C18/100</f>
        <v>3.5507499999999999</v>
      </c>
      <c r="E18" s="19" t="s">
        <v>5</v>
      </c>
      <c r="F18" s="23" t="s">
        <v>22</v>
      </c>
      <c r="G18" s="30">
        <v>2006.625</v>
      </c>
      <c r="H18" s="24">
        <f>G18/2204.62</f>
        <v>0.91019087189629055</v>
      </c>
    </row>
    <row r="19" spans="1:8" ht="27.2" x14ac:dyDescent="0.25">
      <c r="A19" s="25"/>
      <c r="B19" s="25"/>
      <c r="C19" s="25"/>
      <c r="D19" s="25"/>
      <c r="E19" s="25"/>
      <c r="F19" s="26" t="s">
        <v>23</v>
      </c>
      <c r="G19" s="30">
        <v>14.65</v>
      </c>
      <c r="H19" s="28">
        <f>G19/100</f>
        <v>0.14649999999999999</v>
      </c>
    </row>
    <row r="20" spans="1:8" x14ac:dyDescent="0.25">
      <c r="A20" s="17"/>
      <c r="B20" s="17"/>
      <c r="C20" s="17"/>
      <c r="D20" s="17"/>
      <c r="E20" s="17"/>
      <c r="F20" s="32" t="s">
        <v>7</v>
      </c>
      <c r="G20" s="32"/>
      <c r="H20" s="29">
        <f>SUM(H18:H19)</f>
        <v>1.0566908718962906</v>
      </c>
    </row>
  </sheetData>
  <mergeCells count="5">
    <mergeCell ref="A1:I1"/>
    <mergeCell ref="A12:H12"/>
    <mergeCell ref="F15:G15"/>
    <mergeCell ref="A17:H17"/>
    <mergeCell ref="F20:G20"/>
  </mergeCells>
  <hyperlinks>
    <hyperlink ref="I5" r:id="rId1"/>
    <hyperlink ref="I6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EV5DVUR6RRZR-1275146407-39805</_dlc_DocId>
    <_dlc_DocIdUrl xmlns="1908915e-053a-4b46-9ac4-510cc1e891f7">
      <Url>http://finance/supply/pba/_layouts/15/DocIdRedir.aspx?ID=EV5DVUR6RRZR-1275146407-39805</Url>
      <Description>EV5DVUR6RRZR-1275146407-39805</Description>
    </_dlc_DocIdUrl>
  </documentManagement>
</p:properties>
</file>

<file path=customXml/itemProps1.xml><?xml version="1.0" encoding="utf-8"?>
<ds:datastoreItem xmlns:ds="http://schemas.openxmlformats.org/officeDocument/2006/customXml" ds:itemID="{B6F2EC64-856B-4123-9477-2C2835B243F7}"/>
</file>

<file path=customXml/itemProps2.xml><?xml version="1.0" encoding="utf-8"?>
<ds:datastoreItem xmlns:ds="http://schemas.openxmlformats.org/officeDocument/2006/customXml" ds:itemID="{4CD19DEE-8FCC-4EA0-AC3D-778E774D130A}"/>
</file>

<file path=customXml/itemProps3.xml><?xml version="1.0" encoding="utf-8"?>
<ds:datastoreItem xmlns:ds="http://schemas.openxmlformats.org/officeDocument/2006/customXml" ds:itemID="{F37A073F-6ACE-4C09-B2BD-E5785F0D573D}"/>
</file>

<file path=customXml/itemProps4.xml><?xml version="1.0" encoding="utf-8"?>
<ds:datastoreItem xmlns:ds="http://schemas.openxmlformats.org/officeDocument/2006/customXml" ds:itemID="{B7B58C24-E43E-4845-BC5B-C55829AFED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Adjustment Formuala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2019-02-27T20:39:42Z</dcterms:created>
  <dcterms:modified xsi:type="dcterms:W3CDTF">2021-01-14T15:55:13Z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93ce6a0b-c447-44f9-8412-01af5dc84a18</vt:lpwstr>
  </property>
  <property fmtid="{D5CDD505-2E9C-101B-9397-08002B2CF9AE}" pid="3" name="ContentTypeId">
    <vt:lpwstr>0x01010091B711C358E98942A11216AD56B8A4E4</vt:lpwstr>
  </property>
</Properties>
</file>